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3"/>
  <workbookPr/>
  <mc:AlternateContent xmlns:mc="http://schemas.openxmlformats.org/markup-compatibility/2006">
    <mc:Choice Requires="x15">
      <x15ac:absPath xmlns:x15ac="http://schemas.microsoft.com/office/spreadsheetml/2010/11/ac" url="/Users/stuartlevitt/Documents/OneDrive/__Real Estate/Presentations/EXCEL Class/"/>
    </mc:Choice>
  </mc:AlternateContent>
  <bookViews>
    <workbookView xWindow="1800" yWindow="1860" windowWidth="23860" windowHeight="13940" tabRatio="500" firstSheet="3" activeTab="3"/>
  </bookViews>
  <sheets>
    <sheet name="workspace to create class" sheetId="1" r:id="rId1"/>
    <sheet name="Lesson Plan Notes" sheetId="2" r:id="rId2"/>
    <sheet name="CLASS 1 ==&gt;" sheetId="7" r:id="rId3"/>
    <sheet name="1) INPUT" sheetId="3" r:id="rId4"/>
    <sheet name="2) Ticket Cost$25" sheetId="4" r:id="rId5"/>
    <sheet name="3) Insert Mark--&gt; Formula Fails" sheetId="5" r:id="rId6"/>
    <sheet name="4) Insert Date SUM() Beautify " sheetId="6" r:id="rId7"/>
    <sheet name="CLASS 2==&gt;" sheetId="8" r:id="rId8"/>
    <sheet name="5) START CLASS2" sheetId="10" r:id="rId9"/>
    <sheet name="6) Change Cost ABSval" sheetId="11" r:id="rId10"/>
    <sheet name="7) Rcvd Due" sheetId="12" r:id="rId11"/>
    <sheet name="8) IF() Status &amp; CleanUp (Done)" sheetId="13" r:id="rId12"/>
    <sheet name="Extra Challenge" sheetId="9" r:id="rId13"/>
    <sheet name="Sample Monthly Budget" sheetId="15" r:id="rId14"/>
  </sheets>
  <definedNames>
    <definedName name="_xlnm._FilterDatabase" localSheetId="0" hidden="1">'workspace to create class'!$C$10:$S$17</definedName>
    <definedName name="_xlnm.Print_Area" localSheetId="11">'8) IF() Status &amp; CleanUp (Done)'!$A$1:$O$15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3" l="1"/>
  <c r="J9" i="13"/>
  <c r="J10" i="13"/>
  <c r="J11" i="13"/>
  <c r="J12" i="13"/>
  <c r="J13" i="13"/>
  <c r="J14" i="13"/>
  <c r="J7" i="13"/>
  <c r="O12" i="15"/>
  <c r="O13" i="15"/>
  <c r="O14" i="15"/>
  <c r="O15" i="15"/>
  <c r="O16" i="15"/>
  <c r="O17" i="15"/>
  <c r="O19" i="15"/>
  <c r="O18" i="15"/>
  <c r="O9" i="15"/>
  <c r="O6" i="15"/>
  <c r="O7" i="15"/>
  <c r="O8" i="15"/>
  <c r="O5" i="15"/>
  <c r="O21" i="15"/>
  <c r="C9" i="15"/>
  <c r="D9" i="15"/>
  <c r="E9" i="15"/>
  <c r="F9" i="15"/>
  <c r="G9" i="15"/>
  <c r="H9" i="15"/>
  <c r="I9" i="15"/>
  <c r="J9" i="15"/>
  <c r="K9" i="15"/>
  <c r="L9" i="15"/>
  <c r="M9" i="15"/>
  <c r="C19" i="15"/>
  <c r="D19" i="15"/>
  <c r="E19" i="15"/>
  <c r="F19" i="15"/>
  <c r="G19" i="15"/>
  <c r="H19" i="15"/>
  <c r="I19" i="15"/>
  <c r="J19" i="15"/>
  <c r="K19" i="15"/>
  <c r="L19" i="15"/>
  <c r="M19" i="15"/>
  <c r="C21" i="15"/>
  <c r="D21" i="15"/>
  <c r="E21" i="15"/>
  <c r="F21" i="15"/>
  <c r="G21" i="15"/>
  <c r="H21" i="15"/>
  <c r="I21" i="15"/>
  <c r="J21" i="15"/>
  <c r="K21" i="15"/>
  <c r="L21" i="15"/>
  <c r="M21" i="15"/>
  <c r="B9" i="15"/>
  <c r="B19" i="15"/>
  <c r="B21" i="15"/>
  <c r="O11" i="13"/>
  <c r="M7" i="13"/>
  <c r="O7" i="13"/>
  <c r="M8" i="13"/>
  <c r="O8" i="13"/>
  <c r="M9" i="13"/>
  <c r="O9" i="13"/>
  <c r="M10" i="13"/>
  <c r="O10" i="13"/>
  <c r="M11" i="13"/>
  <c r="M12" i="13"/>
  <c r="O12" i="13"/>
  <c r="M13" i="13"/>
  <c r="O13" i="13"/>
  <c r="M14" i="13"/>
  <c r="O14" i="13"/>
  <c r="O15" i="13"/>
  <c r="N15" i="13"/>
  <c r="M15" i="13"/>
  <c r="L15" i="13"/>
  <c r="N4" i="12"/>
  <c r="N7" i="12"/>
  <c r="N11" i="12"/>
  <c r="N5" i="12"/>
  <c r="N6" i="12"/>
  <c r="N8" i="12"/>
  <c r="N9" i="12"/>
  <c r="N10" i="12"/>
  <c r="N3" i="12"/>
  <c r="M11" i="12"/>
  <c r="L4" i="12"/>
  <c r="L5" i="12"/>
  <c r="L6" i="12"/>
  <c r="L7" i="12"/>
  <c r="L8" i="12"/>
  <c r="L9" i="12"/>
  <c r="L10" i="12"/>
  <c r="L3" i="12"/>
  <c r="L11" i="12"/>
  <c r="K11" i="12"/>
  <c r="L4" i="11"/>
  <c r="L3" i="11"/>
  <c r="L5" i="11"/>
  <c r="L6" i="11"/>
  <c r="L7" i="11"/>
  <c r="L8" i="11"/>
  <c r="L9" i="11"/>
  <c r="L10" i="11"/>
  <c r="L11" i="11"/>
  <c r="K11" i="11"/>
  <c r="K11" i="10"/>
  <c r="L11" i="10"/>
  <c r="L10" i="10"/>
  <c r="L9" i="10"/>
  <c r="L8" i="10"/>
  <c r="G7" i="5"/>
  <c r="H6" i="4"/>
  <c r="G6" i="4"/>
  <c r="H2" i="4"/>
  <c r="L4" i="10"/>
  <c r="L5" i="10"/>
  <c r="L3" i="10"/>
  <c r="L6" i="10"/>
  <c r="L7" i="10"/>
  <c r="I4" i="6"/>
  <c r="I5" i="6"/>
  <c r="I3" i="6"/>
  <c r="I6" i="6"/>
  <c r="I7" i="6"/>
  <c r="I8" i="6"/>
  <c r="H8" i="6"/>
  <c r="H4" i="5"/>
  <c r="H2" i="5"/>
  <c r="H5" i="5"/>
  <c r="H6" i="5"/>
  <c r="H7" i="5"/>
  <c r="H3" i="5"/>
  <c r="H3" i="4"/>
  <c r="H4" i="4"/>
  <c r="H5" i="4"/>
  <c r="H5" i="2"/>
  <c r="Q12" i="1"/>
  <c r="Q13" i="1"/>
  <c r="Q14" i="1"/>
  <c r="Q15" i="1"/>
  <c r="Q16" i="1"/>
  <c r="Q17" i="1"/>
  <c r="Q11" i="1"/>
  <c r="S12" i="1"/>
  <c r="N12" i="1"/>
  <c r="S13" i="1"/>
  <c r="N13" i="1"/>
  <c r="S14" i="1"/>
  <c r="N14" i="1"/>
  <c r="S15" i="1"/>
  <c r="N15" i="1"/>
  <c r="S16" i="1"/>
  <c r="N16" i="1"/>
  <c r="S17" i="1"/>
  <c r="N17" i="1"/>
  <c r="S11" i="1"/>
  <c r="N11" i="1"/>
  <c r="P9" i="1"/>
  <c r="S9" i="1"/>
  <c r="R9" i="1"/>
  <c r="D4" i="1"/>
  <c r="D3" i="1"/>
  <c r="D1" i="1"/>
  <c r="C3" i="1"/>
  <c r="C1" i="1"/>
</calcChain>
</file>

<file path=xl/sharedStrings.xml><?xml version="1.0" encoding="utf-8"?>
<sst xmlns="http://schemas.openxmlformats.org/spreadsheetml/2006/main" count="595" uniqueCount="148">
  <si>
    <t>First</t>
  </si>
  <si>
    <t>Last</t>
  </si>
  <si>
    <t>Address</t>
  </si>
  <si>
    <t>City</t>
  </si>
  <si>
    <t>State</t>
  </si>
  <si>
    <t>Zip</t>
  </si>
  <si>
    <t>John</t>
  </si>
  <si>
    <t>Levin</t>
  </si>
  <si>
    <t>Phone-H</t>
  </si>
  <si>
    <t>Phone-C</t>
  </si>
  <si>
    <t>CA</t>
  </si>
  <si>
    <t>West Hills</t>
  </si>
  <si>
    <t>Calabasas</t>
  </si>
  <si>
    <t>Casino Night</t>
  </si>
  <si>
    <t>Mark</t>
  </si>
  <si>
    <t>Fred</t>
  </si>
  <si>
    <t>George</t>
  </si>
  <si>
    <t>Avi</t>
  </si>
  <si>
    <t>Lewis</t>
  </si>
  <si>
    <t>Cohen</t>
  </si>
  <si>
    <t>Smith</t>
  </si>
  <si>
    <t>Moss</t>
  </si>
  <si>
    <t>Krueger</t>
  </si>
  <si>
    <t>Bark</t>
  </si>
  <si>
    <t>13237 Elm</t>
  </si>
  <si>
    <t>5630 kimby</t>
  </si>
  <si>
    <t>Email</t>
  </si>
  <si>
    <t>Dues</t>
  </si>
  <si>
    <t>Count of Parties = count</t>
  </si>
  <si>
    <t>Number of Participants = sum</t>
  </si>
  <si>
    <t>Total Price *Sum</t>
  </si>
  <si>
    <t>Price $ input</t>
  </si>
  <si>
    <t>345 Park Granada</t>
  </si>
  <si>
    <t>8345 Cowper</t>
  </si>
  <si>
    <t>23463 Community</t>
  </si>
  <si>
    <t>1517 Gateway</t>
  </si>
  <si>
    <t>19948 Orville</t>
  </si>
  <si>
    <t>CONTACT INFO</t>
  </si>
  <si>
    <t>Tickets</t>
  </si>
  <si>
    <t>Received</t>
  </si>
  <si>
    <t>Due</t>
  </si>
  <si>
    <t>Status</t>
  </si>
  <si>
    <t>Too much input</t>
  </si>
  <si>
    <t>Don't need all of address</t>
  </si>
  <si>
    <t>kid costs complicates unncessarily</t>
  </si>
  <si>
    <t>JohnLevin@gmail.com</t>
  </si>
  <si>
    <t>MarkBark@yahoo.com</t>
  </si>
  <si>
    <t>FredKrueger@yahoo.com</t>
  </si>
  <si>
    <t>GeorgeMoss@gmail.com</t>
  </si>
  <si>
    <t>AviSmith@gmail.com</t>
  </si>
  <si>
    <t>JohnCohen@yahoo.com</t>
  </si>
  <si>
    <t>JohnLewis@gmail.com</t>
  </si>
  <si>
    <t>Date Received</t>
  </si>
  <si>
    <t>QUESTION: can I load files for them??????</t>
  </si>
  <si>
    <t>Totl cost</t>
  </si>
  <si>
    <t>End of 1st Class</t>
  </si>
  <si>
    <t>Create a list</t>
  </si>
  <si>
    <t>Input</t>
  </si>
  <si>
    <t>Copy</t>
  </si>
  <si>
    <t>Format</t>
  </si>
  <si>
    <t>Ed of 2nd Class</t>
  </si>
  <si>
    <t>Absolute Value</t>
  </si>
  <si>
    <t>Dates</t>
  </si>
  <si>
    <t>error==forumula bar</t>
  </si>
  <si>
    <t>Insert</t>
  </si>
  <si>
    <t>Insert/delete</t>
  </si>
  <si>
    <t>add Status column</t>
  </si>
  <si>
    <t>cost of ticket</t>
  </si>
  <si>
    <t>total cost</t>
  </si>
  <si>
    <t>Put in Due</t>
  </si>
  <si>
    <t>Received…forgot</t>
  </si>
  <si>
    <t>Due Amount</t>
  </si>
  <si>
    <t>Subtract</t>
  </si>
  <si>
    <t>copy down</t>
  </si>
  <si>
    <t>Simi Valley</t>
  </si>
  <si>
    <t>818-555-2367</t>
  </si>
  <si>
    <t>805-555-3290</t>
  </si>
  <si>
    <t>818-892-2902</t>
  </si>
  <si>
    <t>818-8937259</t>
  </si>
  <si>
    <t>Edit</t>
  </si>
  <si>
    <t>Columns (L), Rows (N) = Cell</t>
  </si>
  <si>
    <t>Screen Review</t>
  </si>
  <si>
    <t>Address, Menus, Formula bar</t>
  </si>
  <si>
    <t>Use View menu Choice</t>
  </si>
  <si>
    <t>Short cuts</t>
  </si>
  <si>
    <t>generally for formatting</t>
  </si>
  <si>
    <t>ESCAPE key</t>
  </si>
  <si>
    <t>CleanUp Formatting</t>
  </si>
  <si>
    <t>Print</t>
  </si>
  <si>
    <t>SAVE</t>
  </si>
  <si>
    <t>MATH: add, =sum()</t>
  </si>
  <si>
    <t>problem with +; blocks/range solve</t>
  </si>
  <si>
    <t>Column size, fonts, alignment, colors</t>
  </si>
  <si>
    <t>Phone</t>
  </si>
  <si>
    <t>5670 Kimby</t>
  </si>
  <si>
    <t>Insert Row</t>
  </si>
  <si>
    <t>Total Cost</t>
  </si>
  <si>
    <t>Stuart</t>
  </si>
  <si>
    <t>Levitt</t>
  </si>
  <si>
    <t>23925 Park Sorrento</t>
  </si>
  <si>
    <t>C</t>
  </si>
  <si>
    <t>EMAIL</t>
  </si>
  <si>
    <t>Stuart.Levitt@RealtyExpertsCA.com</t>
  </si>
  <si>
    <t>818-317-5504</t>
  </si>
  <si>
    <t>818-893-3752</t>
  </si>
  <si>
    <t>818-893-7259</t>
  </si>
  <si>
    <t>818-347-6206</t>
  </si>
  <si>
    <t>818-871-9121</t>
  </si>
  <si>
    <t>Order Date</t>
  </si>
  <si>
    <t>Multiple</t>
  </si>
  <si>
    <t>Review</t>
  </si>
  <si>
    <t>CASINO NIGHT</t>
  </si>
  <si>
    <t>Attendee List</t>
  </si>
  <si>
    <t>Now that you created a List</t>
  </si>
  <si>
    <t>See if you can create a basic monthly budget</t>
  </si>
  <si>
    <t>You can put as much detail or as little as you like</t>
  </si>
  <si>
    <t>Start in the next tab.  I created a COMPLETED budget if you want ideas</t>
  </si>
  <si>
    <t>Income</t>
  </si>
  <si>
    <t>Pension</t>
  </si>
  <si>
    <t>Social Security</t>
  </si>
  <si>
    <t>Dividends &amp; Interest</t>
  </si>
  <si>
    <t>Salary</t>
  </si>
  <si>
    <t>Here's some ideas</t>
  </si>
  <si>
    <t>Expenses</t>
  </si>
  <si>
    <t>Mortgage</t>
  </si>
  <si>
    <t>Car1</t>
  </si>
  <si>
    <t>Car2</t>
  </si>
  <si>
    <t>Credit Cards</t>
  </si>
  <si>
    <t>Entertainement</t>
  </si>
  <si>
    <t>Utilities</t>
  </si>
  <si>
    <t>Savings</t>
  </si>
  <si>
    <t>Total Income</t>
  </si>
  <si>
    <t>Net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</si>
  <si>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</si>
  <si>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</si>
  <si>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</si>
  <si>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</si>
  <si>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</si>
  <si>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</si>
  <si>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</si>
  <si>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</si>
  <si>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</si>
  <si>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</si>
  <si>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</si>
  <si>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</si>
  <si>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Expense</t>
  </si>
  <si>
    <t>Sample Monthly Budget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</si>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</sst>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&quot;$&quot;* #,##0_);_(&quot;$&quot;* \(#,##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2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2"/>
      <color theme="4"/>
      <name val="Calibri"/>
      <scheme val="minor"/>
    </font>
    <font>
      <b/>
      <sz val="2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4" fillId="0" borderId="0" xfId="3"/>
    <xf numFmtId="44" fontId="0" fillId="0" borderId="0" xfId="2" applyFont="1"/>
    <xf numFmtId="164" fontId="0" fillId="0" borderId="0" xfId="1" applyNumberFormat="1" applyFont="1"/>
    <xf numFmtId="0" fontId="6" fillId="2" borderId="0" xfId="0" applyFont="1" applyFill="1" applyAlignment="1">
      <alignment horizontal="center"/>
    </xf>
    <xf numFmtId="44" fontId="5" fillId="5" borderId="0" xfId="2" applyFont="1" applyFill="1"/>
    <xf numFmtId="0" fontId="0" fillId="0" borderId="0" xfId="0" applyAlignment="1">
      <alignment horizontal="right"/>
    </xf>
    <xf numFmtId="44" fontId="0" fillId="3" borderId="0" xfId="2" applyFont="1" applyFill="1" applyAlignment="1">
      <alignment horizontal="center"/>
    </xf>
    <xf numFmtId="44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/>
    <xf numFmtId="0" fontId="2" fillId="0" borderId="0" xfId="0" applyFont="1"/>
    <xf numFmtId="0" fontId="8" fillId="3" borderId="0" xfId="0" applyFont="1" applyFill="1"/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0" fillId="0" borderId="1" xfId="0" applyBorder="1"/>
    <xf numFmtId="166" fontId="0" fillId="0" borderId="0" xfId="2" applyNumberFormat="1" applyFont="1"/>
    <xf numFmtId="166" fontId="8" fillId="3" borderId="0" xfId="2" applyNumberFormat="1" applyFont="1" applyFill="1"/>
    <xf numFmtId="166" fontId="0" fillId="0" borderId="1" xfId="2" applyNumberFormat="1" applyFont="1" applyBorder="1"/>
    <xf numFmtId="44" fontId="0" fillId="0" borderId="0" xfId="2" applyNumberFormat="1" applyFont="1"/>
    <xf numFmtId="44" fontId="8" fillId="3" borderId="0" xfId="2" applyNumberFormat="1" applyFont="1" applyFill="1"/>
    <xf numFmtId="44" fontId="0" fillId="0" borderId="1" xfId="2" applyNumberFormat="1" applyFont="1" applyBorder="1"/>
    <xf numFmtId="44" fontId="0" fillId="0" borderId="0" xfId="0" applyNumberFormat="1"/>
    <xf numFmtId="0" fontId="9" fillId="3" borderId="0" xfId="0" applyFont="1" applyFill="1"/>
    <xf numFmtId="166" fontId="9" fillId="3" borderId="0" xfId="2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0" fillId="0" borderId="0" xfId="1" applyNumberFormat="1" applyFont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6" borderId="0" xfId="0" applyFill="1"/>
    <xf numFmtId="0" fontId="2" fillId="6" borderId="1" xfId="0" applyFont="1" applyFill="1" applyBorder="1"/>
    <xf numFmtId="0" fontId="2" fillId="2" borderId="1" xfId="0" applyFont="1" applyFill="1" applyBorder="1"/>
    <xf numFmtId="166" fontId="2" fillId="7" borderId="3" xfId="2" applyNumberFormat="1" applyFont="1" applyFill="1" applyBorder="1"/>
    <xf numFmtId="166" fontId="2" fillId="7" borderId="3" xfId="2" applyNumberFormat="1" applyFont="1" applyFill="1" applyBorder="1" applyAlignment="1">
      <alignment horizontal="left"/>
    </xf>
    <xf numFmtId="164" fontId="12" fillId="8" borderId="0" xfId="1" applyNumberFormat="1" applyFont="1" applyFill="1" applyAlignment="1">
      <alignment horizontal="center"/>
    </xf>
    <xf numFmtId="166" fontId="2" fillId="7" borderId="0" xfId="2" applyNumberFormat="1" applyFont="1" applyFill="1" applyBorder="1" applyAlignment="1">
      <alignment horizontal="center"/>
    </xf>
    <xf numFmtId="166" fontId="2" fillId="7" borderId="1" xfId="2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</cellXfs>
  <cellStyles count="8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1</xdr:row>
      <xdr:rowOff>12700</xdr:rowOff>
    </xdr:from>
    <xdr:to>
      <xdr:col>14</xdr:col>
      <xdr:colOff>76200</xdr:colOff>
      <xdr:row>12</xdr:row>
      <xdr:rowOff>12700</xdr:rowOff>
    </xdr:to>
    <xdr:sp macro="" textlink="">
      <xdr:nvSpPr>
        <xdr:cNvPr id="2" name="TextBox 1"/>
        <xdr:cNvSpPr txBox="1"/>
      </xdr:nvSpPr>
      <xdr:spPr>
        <a:xfrm>
          <a:off x="6692900" y="215900"/>
          <a:ext cx="3873500" cy="2235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Homework</a:t>
          </a:r>
        </a:p>
        <a:p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columns for EMAIL and Phone Number AFTER zip code, BEFORE Order dated.  </a:t>
          </a:r>
          <a:r>
            <a:rPr lang="en-US" sz="1400" b="1">
              <a:solidFill>
                <a:schemeClr val="tx1"/>
              </a:solidFill>
            </a:rPr>
            <a:t> </a:t>
          </a:r>
        </a:p>
        <a:p>
          <a:endParaRPr lang="en-US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 at LEAST 3 more  records</a:t>
          </a:r>
          <a:r>
            <a:rPr lang="en-US" sz="1400" b="1">
              <a:solidFill>
                <a:schemeClr val="tx1"/>
              </a:solidFill>
            </a:rPr>
            <a:t> </a:t>
          </a:r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Format accordingly</a:t>
          </a:r>
          <a:r>
            <a:rPr lang="en-US" sz="1400" b="1">
              <a:solidFill>
                <a:schemeClr val="tx1"/>
              </a:solidFill>
            </a:rPr>
            <a:t> </a:t>
          </a:r>
        </a:p>
        <a:p>
          <a:endParaRPr lang="en-US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Make sure your SUM() formulas still work.</a:t>
          </a:r>
          <a:r>
            <a:rPr lang="en-US" sz="1400" b="1">
              <a:solidFill>
                <a:schemeClr val="tx1"/>
              </a:solidFill>
            </a:rPr>
            <a:t> </a:t>
          </a:r>
        </a:p>
        <a:p>
          <a:endParaRPr lang="en-US" sz="1400" b="1">
            <a:solidFill>
              <a:schemeClr val="tx1"/>
            </a:solidFill>
          </a:endParaRPr>
        </a:p>
        <a:p>
          <a:r>
            <a:rPr lang="en-US" sz="1400" b="1">
              <a:solidFill>
                <a:srgbClr val="C00000"/>
              </a:solidFill>
            </a:rPr>
            <a:t>FEEL FREE TO CREATE YOUR OWN LISTS FOR REAL LIFE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n@e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jon@email.com" TargetMode="External"/><Relationship Id="rId2" Type="http://schemas.openxmlformats.org/officeDocument/2006/relationships/hyperlink" Target="mailto:Stuart.Levitt@RealtyExpertsCA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jon@email.com" TargetMode="External"/><Relationship Id="rId2" Type="http://schemas.openxmlformats.org/officeDocument/2006/relationships/hyperlink" Target="mailto:Stuart.Levitt@RealtyExpertsCA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jon@email.com" TargetMode="External"/><Relationship Id="rId2" Type="http://schemas.openxmlformats.org/officeDocument/2006/relationships/hyperlink" Target="mailto:Stuart.Levitt@RealtyExpertsCA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jon@email.com" TargetMode="External"/><Relationship Id="rId2" Type="http://schemas.openxmlformats.org/officeDocument/2006/relationships/hyperlink" Target="mailto:Stuart.Levitt@RealtyExperts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Ruler="0" topLeftCell="A7" workbookViewId="0"/>
  </sheetViews>
  <sheetFormatPr baseColWidth="10" defaultRowHeight="16" x14ac:dyDescent="0.2"/>
  <cols>
    <col min="1" max="8" width="11.5" customWidth="1"/>
    <col min="9" max="10" width="5.6640625" customWidth="1"/>
    <col min="11" max="14" width="11.5" customWidth="1"/>
    <col min="15" max="15" width="12.83203125" style="17" customWidth="1"/>
    <col min="16" max="16" width="9" customWidth="1"/>
  </cols>
  <sheetData>
    <row r="1" spans="1:19" s="1" customFormat="1" hidden="1" x14ac:dyDescent="0.2">
      <c r="A1" s="1" t="s">
        <v>30</v>
      </c>
      <c r="C1" s="1">
        <f>C2*C3</f>
        <v>75</v>
      </c>
      <c r="D1" s="1">
        <f>D2*D3</f>
        <v>215</v>
      </c>
      <c r="O1" s="14"/>
    </row>
    <row r="2" spans="1:19" s="2" customFormat="1" hidden="1" x14ac:dyDescent="0.2">
      <c r="A2" s="2" t="s">
        <v>31</v>
      </c>
      <c r="C2" s="2">
        <v>25</v>
      </c>
      <c r="D2" s="2">
        <v>21.5</v>
      </c>
      <c r="O2" s="15"/>
    </row>
    <row r="3" spans="1:19" s="2" customFormat="1" hidden="1" x14ac:dyDescent="0.2">
      <c r="A3" s="2" t="s">
        <v>29</v>
      </c>
      <c r="C3" s="2">
        <f>C11+C12</f>
        <v>3</v>
      </c>
      <c r="D3" s="2">
        <f>D11+D12</f>
        <v>10</v>
      </c>
      <c r="O3" s="15"/>
    </row>
    <row r="4" spans="1:19" s="3" customFormat="1" hidden="1" x14ac:dyDescent="0.2">
      <c r="A4" s="3" t="s">
        <v>28</v>
      </c>
      <c r="D4" s="3">
        <f>COUNTA(D11:D22)</f>
        <v>3</v>
      </c>
      <c r="O4" s="16"/>
    </row>
    <row r="5" spans="1:19" hidden="1" x14ac:dyDescent="0.2"/>
    <row r="6" spans="1:19" hidden="1" x14ac:dyDescent="0.2"/>
    <row r="9" spans="1:19" x14ac:dyDescent="0.2">
      <c r="E9" s="47" t="s">
        <v>37</v>
      </c>
      <c r="F9" s="47"/>
      <c r="G9" s="47"/>
      <c r="H9" s="47"/>
      <c r="I9" s="47"/>
      <c r="J9" s="47"/>
      <c r="K9" s="47"/>
      <c r="L9" s="47"/>
      <c r="M9" s="47"/>
      <c r="P9" s="12">
        <f>SUM(P11:P17)</f>
        <v>14</v>
      </c>
      <c r="Q9" s="10">
        <v>25</v>
      </c>
      <c r="R9" s="11">
        <f>SUM(R11:R17)</f>
        <v>225</v>
      </c>
      <c r="S9" s="11" t="e">
        <f>SUM(S11:S17)</f>
        <v>#VALUE!</v>
      </c>
    </row>
    <row r="10" spans="1:19" x14ac:dyDescent="0.2">
      <c r="C10" t="s">
        <v>27</v>
      </c>
      <c r="D10" t="s">
        <v>13</v>
      </c>
      <c r="E10" t="s">
        <v>0</v>
      </c>
      <c r="F10" t="s">
        <v>1</v>
      </c>
      <c r="G10" t="s">
        <v>2</v>
      </c>
      <c r="H10" t="s">
        <v>3</v>
      </c>
      <c r="I10" t="s">
        <v>4</v>
      </c>
      <c r="J10" t="s">
        <v>5</v>
      </c>
      <c r="K10" t="s">
        <v>8</v>
      </c>
      <c r="L10" t="s">
        <v>9</v>
      </c>
      <c r="M10" t="s">
        <v>26</v>
      </c>
      <c r="N10" s="7" t="s">
        <v>41</v>
      </c>
      <c r="O10" s="13" t="s">
        <v>52</v>
      </c>
      <c r="P10" s="7" t="s">
        <v>38</v>
      </c>
      <c r="Q10" s="7" t="s">
        <v>54</v>
      </c>
      <c r="R10" s="7" t="s">
        <v>39</v>
      </c>
      <c r="S10" s="7" t="s">
        <v>40</v>
      </c>
    </row>
    <row r="11" spans="1:19" x14ac:dyDescent="0.2">
      <c r="A11">
        <v>1</v>
      </c>
      <c r="C11">
        <v>1</v>
      </c>
      <c r="D11">
        <v>2</v>
      </c>
      <c r="E11" t="s">
        <v>6</v>
      </c>
      <c r="F11" t="s">
        <v>7</v>
      </c>
      <c r="G11" t="s">
        <v>24</v>
      </c>
      <c r="H11" t="s">
        <v>11</v>
      </c>
      <c r="I11" t="s">
        <v>10</v>
      </c>
      <c r="J11">
        <v>91307</v>
      </c>
      <c r="K11" t="s">
        <v>75</v>
      </c>
      <c r="L11">
        <v>91307</v>
      </c>
      <c r="M11" s="4" t="s">
        <v>45</v>
      </c>
      <c r="N11" s="9" t="str">
        <f>IF(S11=0,"Paid","**$$ DUE**")</f>
        <v>Paid</v>
      </c>
      <c r="O11" s="17">
        <v>43074</v>
      </c>
      <c r="P11" s="6">
        <v>2</v>
      </c>
      <c r="Q11" s="5">
        <f>P11*Q9</f>
        <v>50</v>
      </c>
      <c r="R11" s="8">
        <v>50</v>
      </c>
      <c r="S11" s="5">
        <f>Q11-R11</f>
        <v>0</v>
      </c>
    </row>
    <row r="12" spans="1:19" x14ac:dyDescent="0.2">
      <c r="A12">
        <v>2</v>
      </c>
      <c r="C12">
        <v>2</v>
      </c>
      <c r="D12">
        <v>8</v>
      </c>
      <c r="E12" t="s">
        <v>14</v>
      </c>
      <c r="F12" t="s">
        <v>23</v>
      </c>
      <c r="G12" t="s">
        <v>25</v>
      </c>
      <c r="H12" t="s">
        <v>12</v>
      </c>
      <c r="I12" t="s">
        <v>10</v>
      </c>
      <c r="J12">
        <v>91307</v>
      </c>
      <c r="K12">
        <v>91307</v>
      </c>
      <c r="L12">
        <v>91307</v>
      </c>
      <c r="M12" s="4" t="s">
        <v>46</v>
      </c>
      <c r="N12" s="9" t="e">
        <f t="shared" ref="N12:N17" si="0">IF(S12=0,"Paid","**$$ DUE**")</f>
        <v>#VALUE!</v>
      </c>
      <c r="O12" s="17">
        <v>43075</v>
      </c>
      <c r="P12" s="6">
        <v>2</v>
      </c>
      <c r="Q12" s="5" t="e">
        <f t="shared" ref="Q12:Q17" si="1">P12*Q10</f>
        <v>#VALUE!</v>
      </c>
      <c r="R12" s="8">
        <v>25</v>
      </c>
      <c r="S12" s="5" t="e">
        <f t="shared" ref="S12:S17" si="2">Q12-R12</f>
        <v>#VALUE!</v>
      </c>
    </row>
    <row r="13" spans="1:19" x14ac:dyDescent="0.2">
      <c r="A13">
        <v>3</v>
      </c>
      <c r="C13">
        <v>1</v>
      </c>
      <c r="D13">
        <v>0</v>
      </c>
      <c r="E13" t="s">
        <v>15</v>
      </c>
      <c r="F13" t="s">
        <v>22</v>
      </c>
      <c r="G13" t="s">
        <v>32</v>
      </c>
      <c r="H13" t="s">
        <v>12</v>
      </c>
      <c r="I13" t="s">
        <v>10</v>
      </c>
      <c r="J13">
        <v>91307</v>
      </c>
      <c r="K13">
        <v>91307</v>
      </c>
      <c r="L13">
        <v>91307</v>
      </c>
      <c r="M13" s="4" t="s">
        <v>47</v>
      </c>
      <c r="N13" s="9" t="str">
        <f t="shared" si="0"/>
        <v>**$$ DUE**</v>
      </c>
      <c r="O13" s="17">
        <v>43076</v>
      </c>
      <c r="P13" s="6">
        <v>1</v>
      </c>
      <c r="Q13" s="5">
        <f t="shared" si="1"/>
        <v>50</v>
      </c>
      <c r="R13" s="8">
        <v>25</v>
      </c>
      <c r="S13" s="5">
        <f t="shared" si="2"/>
        <v>25</v>
      </c>
    </row>
    <row r="14" spans="1:19" x14ac:dyDescent="0.2">
      <c r="A14">
        <v>4</v>
      </c>
      <c r="C14">
        <v>2</v>
      </c>
      <c r="E14" t="s">
        <v>16</v>
      </c>
      <c r="F14" t="s">
        <v>21</v>
      </c>
      <c r="G14" t="s">
        <v>33</v>
      </c>
      <c r="H14" t="s">
        <v>12</v>
      </c>
      <c r="I14" t="s">
        <v>10</v>
      </c>
      <c r="J14">
        <v>91307</v>
      </c>
      <c r="K14">
        <v>91307</v>
      </c>
      <c r="L14">
        <v>91307</v>
      </c>
      <c r="M14" s="4" t="s">
        <v>48</v>
      </c>
      <c r="N14" s="9" t="e">
        <f t="shared" si="0"/>
        <v>#VALUE!</v>
      </c>
      <c r="O14" s="17">
        <v>43077</v>
      </c>
      <c r="P14" s="6">
        <v>2</v>
      </c>
      <c r="Q14" s="5" t="e">
        <f t="shared" si="1"/>
        <v>#VALUE!</v>
      </c>
      <c r="R14" s="8">
        <v>0</v>
      </c>
      <c r="S14" s="5" t="e">
        <f t="shared" si="2"/>
        <v>#VALUE!</v>
      </c>
    </row>
    <row r="15" spans="1:19" x14ac:dyDescent="0.2">
      <c r="A15">
        <v>5</v>
      </c>
      <c r="C15">
        <v>1</v>
      </c>
      <c r="E15" t="s">
        <v>17</v>
      </c>
      <c r="F15" t="s">
        <v>20</v>
      </c>
      <c r="G15" t="s">
        <v>34</v>
      </c>
      <c r="H15" t="s">
        <v>12</v>
      </c>
      <c r="I15" t="s">
        <v>10</v>
      </c>
      <c r="J15">
        <v>91307</v>
      </c>
      <c r="K15" t="s">
        <v>78</v>
      </c>
      <c r="L15">
        <v>91307</v>
      </c>
      <c r="M15" s="4" t="s">
        <v>49</v>
      </c>
      <c r="N15" s="9" t="str">
        <f t="shared" si="0"/>
        <v>**$$ DUE**</v>
      </c>
      <c r="O15" s="17">
        <v>43078</v>
      </c>
      <c r="P15" s="6">
        <v>2</v>
      </c>
      <c r="Q15" s="5">
        <f t="shared" si="1"/>
        <v>100</v>
      </c>
      <c r="R15" s="8">
        <v>50</v>
      </c>
      <c r="S15" s="5">
        <f t="shared" si="2"/>
        <v>50</v>
      </c>
    </row>
    <row r="16" spans="1:19" x14ac:dyDescent="0.2">
      <c r="A16">
        <v>6</v>
      </c>
      <c r="C16">
        <v>0</v>
      </c>
      <c r="E16" t="s">
        <v>6</v>
      </c>
      <c r="F16" t="s">
        <v>19</v>
      </c>
      <c r="G16" t="s">
        <v>35</v>
      </c>
      <c r="H16" t="s">
        <v>74</v>
      </c>
      <c r="I16" t="s">
        <v>10</v>
      </c>
      <c r="J16">
        <v>91307</v>
      </c>
      <c r="K16" t="s">
        <v>76</v>
      </c>
      <c r="L16">
        <v>91307</v>
      </c>
      <c r="M16" s="4" t="s">
        <v>50</v>
      </c>
      <c r="N16" s="9" t="e">
        <f t="shared" si="0"/>
        <v>#VALUE!</v>
      </c>
      <c r="O16" s="17">
        <v>43079</v>
      </c>
      <c r="P16" s="6">
        <v>3</v>
      </c>
      <c r="Q16" s="5" t="e">
        <f t="shared" si="1"/>
        <v>#VALUE!</v>
      </c>
      <c r="R16" s="8">
        <v>75</v>
      </c>
      <c r="S16" s="5" t="e">
        <f t="shared" si="2"/>
        <v>#VALUE!</v>
      </c>
    </row>
    <row r="17" spans="1:19" x14ac:dyDescent="0.2">
      <c r="A17">
        <v>7</v>
      </c>
      <c r="C17">
        <v>3</v>
      </c>
      <c r="E17" t="s">
        <v>6</v>
      </c>
      <c r="F17" t="s">
        <v>18</v>
      </c>
      <c r="G17" t="s">
        <v>36</v>
      </c>
      <c r="H17" t="s">
        <v>12</v>
      </c>
      <c r="I17" t="s">
        <v>10</v>
      </c>
      <c r="J17">
        <v>91307</v>
      </c>
      <c r="K17" t="s">
        <v>77</v>
      </c>
      <c r="L17">
        <v>91307</v>
      </c>
      <c r="M17" s="4" t="s">
        <v>51</v>
      </c>
      <c r="N17" s="9" t="str">
        <f t="shared" si="0"/>
        <v>**$$ DUE**</v>
      </c>
      <c r="O17" s="17">
        <v>43080</v>
      </c>
      <c r="P17" s="6">
        <v>2</v>
      </c>
      <c r="Q17" s="5">
        <f t="shared" si="1"/>
        <v>200</v>
      </c>
      <c r="R17" s="8">
        <v>0</v>
      </c>
      <c r="S17" s="5">
        <f t="shared" si="2"/>
        <v>200</v>
      </c>
    </row>
    <row r="18" spans="1:19" x14ac:dyDescent="0.2">
      <c r="A18">
        <v>8</v>
      </c>
    </row>
    <row r="19" spans="1:19" x14ac:dyDescent="0.2">
      <c r="A19">
        <v>9</v>
      </c>
    </row>
    <row r="20" spans="1:19" x14ac:dyDescent="0.2">
      <c r="A20">
        <v>10</v>
      </c>
    </row>
    <row r="21" spans="1:19" x14ac:dyDescent="0.2">
      <c r="A21">
        <v>11</v>
      </c>
    </row>
    <row r="22" spans="1:19" x14ac:dyDescent="0.2">
      <c r="A22">
        <v>12</v>
      </c>
    </row>
    <row r="23" spans="1:19" x14ac:dyDescent="0.2">
      <c r="P23" s="5"/>
    </row>
    <row r="24" spans="1:19" x14ac:dyDescent="0.2">
      <c r="P24" s="5"/>
    </row>
    <row r="25" spans="1:19" x14ac:dyDescent="0.2">
      <c r="E25" s="47" t="s">
        <v>37</v>
      </c>
      <c r="F25" s="47"/>
      <c r="G25" s="47"/>
      <c r="H25" s="47"/>
      <c r="I25" s="47"/>
      <c r="J25" s="47"/>
      <c r="K25" s="47"/>
      <c r="P25" s="5"/>
    </row>
    <row r="26" spans="1:19" ht="15" customHeight="1" x14ac:dyDescent="0.2">
      <c r="E26" t="s">
        <v>0</v>
      </c>
      <c r="F26" t="s">
        <v>1</v>
      </c>
      <c r="G26" t="s">
        <v>2</v>
      </c>
      <c r="H26" t="s">
        <v>3</v>
      </c>
      <c r="I26" t="s">
        <v>4</v>
      </c>
      <c r="J26" t="s">
        <v>5</v>
      </c>
      <c r="K26" t="s">
        <v>93</v>
      </c>
      <c r="P26" s="5"/>
    </row>
    <row r="27" spans="1:19" x14ac:dyDescent="0.2">
      <c r="E27" t="s">
        <v>6</v>
      </c>
      <c r="F27" t="s">
        <v>7</v>
      </c>
      <c r="G27" t="s">
        <v>24</v>
      </c>
      <c r="H27" t="s">
        <v>11</v>
      </c>
      <c r="I27" t="s">
        <v>10</v>
      </c>
      <c r="J27">
        <v>91307</v>
      </c>
      <c r="K27" t="s">
        <v>75</v>
      </c>
      <c r="P27" s="5"/>
    </row>
    <row r="28" spans="1:19" x14ac:dyDescent="0.2">
      <c r="E28" t="s">
        <v>14</v>
      </c>
      <c r="F28" t="s">
        <v>23</v>
      </c>
      <c r="G28" t="s">
        <v>25</v>
      </c>
      <c r="H28" t="s">
        <v>12</v>
      </c>
      <c r="I28" t="s">
        <v>10</v>
      </c>
      <c r="J28">
        <v>91307</v>
      </c>
      <c r="K28" t="s">
        <v>78</v>
      </c>
      <c r="P28" s="5"/>
    </row>
    <row r="29" spans="1:19" x14ac:dyDescent="0.2">
      <c r="E29" t="s">
        <v>15</v>
      </c>
      <c r="F29" t="s">
        <v>22</v>
      </c>
      <c r="G29" t="s">
        <v>32</v>
      </c>
      <c r="H29" t="s">
        <v>12</v>
      </c>
      <c r="I29" t="s">
        <v>10</v>
      </c>
      <c r="J29">
        <v>91307</v>
      </c>
      <c r="K29" t="s">
        <v>76</v>
      </c>
      <c r="P29" s="5"/>
    </row>
    <row r="30" spans="1:19" x14ac:dyDescent="0.2">
      <c r="E30" t="s">
        <v>16</v>
      </c>
      <c r="F30" t="s">
        <v>21</v>
      </c>
      <c r="G30" t="s">
        <v>33</v>
      </c>
      <c r="H30" t="s">
        <v>12</v>
      </c>
      <c r="I30" t="s">
        <v>10</v>
      </c>
      <c r="J30">
        <v>91307</v>
      </c>
      <c r="K30" t="s">
        <v>77</v>
      </c>
      <c r="P30" s="5"/>
    </row>
  </sheetData>
  <mergeCells count="2">
    <mergeCell ref="E9:M9"/>
    <mergeCell ref="E25:K25"/>
  </mergeCells>
  <hyperlinks>
    <hyperlink ref="M11" r:id="rId1" display="jon@email.com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L11"/>
  <sheetViews>
    <sheetView showRuler="0" workbookViewId="0">
      <selection activeCell="P25" sqref="P25"/>
    </sheetView>
  </sheetViews>
  <sheetFormatPr baseColWidth="10" defaultRowHeight="16" x14ac:dyDescent="0.2"/>
  <cols>
    <col min="1" max="1" width="7" bestFit="1" customWidth="1"/>
    <col min="2" max="2" width="7.5" bestFit="1" customWidth="1"/>
    <col min="3" max="3" width="18" bestFit="1" customWidth="1"/>
    <col min="4" max="4" width="9.33203125" bestFit="1" customWidth="1"/>
    <col min="5" max="5" width="5.33203125" bestFit="1" customWidth="1"/>
    <col min="6" max="6" width="6.1640625" bestFit="1" customWidth="1"/>
    <col min="7" max="7" width="30" customWidth="1"/>
    <col min="8" max="8" width="12.5" bestFit="1" customWidth="1"/>
    <col min="9" max="9" width="6.1640625" bestFit="1" customWidth="1"/>
    <col min="10" max="10" width="12.6640625" bestFit="1" customWidth="1"/>
    <col min="11" max="11" width="6.6640625" bestFit="1" customWidth="1"/>
    <col min="12" max="12" width="9.1640625" style="24" bestFit="1" customWidth="1"/>
    <col min="13" max="13" width="12.5" bestFit="1" customWidth="1"/>
  </cols>
  <sheetData>
    <row r="1" spans="1:12" x14ac:dyDescent="0.2">
      <c r="A1" s="47" t="s">
        <v>37</v>
      </c>
      <c r="B1" s="47"/>
      <c r="C1" s="47"/>
      <c r="D1" s="47"/>
      <c r="E1" s="47"/>
      <c r="F1" s="47"/>
      <c r="G1" s="47"/>
      <c r="H1" s="47"/>
      <c r="I1" s="47"/>
      <c r="L1" s="28">
        <v>22.5</v>
      </c>
    </row>
    <row r="2" spans="1:12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101</v>
      </c>
      <c r="H2" s="20" t="s">
        <v>93</v>
      </c>
      <c r="I2" s="20" t="s">
        <v>5</v>
      </c>
      <c r="J2" s="20" t="s">
        <v>108</v>
      </c>
      <c r="K2" s="20" t="s">
        <v>38</v>
      </c>
      <c r="L2" s="25" t="s">
        <v>96</v>
      </c>
    </row>
    <row r="3" spans="1:12" x14ac:dyDescent="0.2">
      <c r="A3" s="21" t="s">
        <v>97</v>
      </c>
      <c r="B3" s="21" t="s">
        <v>98</v>
      </c>
      <c r="C3" s="21" t="s">
        <v>99</v>
      </c>
      <c r="D3" s="21" t="s">
        <v>12</v>
      </c>
      <c r="E3" s="21" t="s">
        <v>10</v>
      </c>
      <c r="F3" s="21">
        <v>91302</v>
      </c>
      <c r="G3" s="4" t="s">
        <v>102</v>
      </c>
      <c r="H3" t="s">
        <v>103</v>
      </c>
      <c r="I3" s="21">
        <v>91302</v>
      </c>
      <c r="J3" s="22">
        <v>43078</v>
      </c>
      <c r="K3" s="21">
        <v>2</v>
      </c>
      <c r="L3" s="27">
        <f>K3*L1</f>
        <v>45</v>
      </c>
    </row>
    <row r="4" spans="1:12" x14ac:dyDescent="0.2">
      <c r="A4" t="s">
        <v>6</v>
      </c>
      <c r="B4" t="s">
        <v>7</v>
      </c>
      <c r="C4" t="s">
        <v>24</v>
      </c>
      <c r="D4" t="s">
        <v>11</v>
      </c>
      <c r="E4" t="s">
        <v>10</v>
      </c>
      <c r="F4">
        <v>91307</v>
      </c>
      <c r="G4" s="4" t="s">
        <v>45</v>
      </c>
      <c r="H4" t="s">
        <v>107</v>
      </c>
      <c r="I4">
        <v>91307</v>
      </c>
      <c r="J4" s="17">
        <v>43074</v>
      </c>
      <c r="K4">
        <v>2</v>
      </c>
      <c r="L4" s="27" t="e">
        <f t="shared" ref="L4:L10" si="0">K4*L2</f>
        <v>#VALUE!</v>
      </c>
    </row>
    <row r="5" spans="1:12" x14ac:dyDescent="0.2">
      <c r="A5" t="s">
        <v>14</v>
      </c>
      <c r="B5" t="s">
        <v>23</v>
      </c>
      <c r="C5" t="s">
        <v>94</v>
      </c>
      <c r="D5" t="s">
        <v>12</v>
      </c>
      <c r="E5" t="s">
        <v>10</v>
      </c>
      <c r="F5">
        <v>91302</v>
      </c>
      <c r="G5" s="4" t="s">
        <v>46</v>
      </c>
      <c r="H5" t="s">
        <v>106</v>
      </c>
      <c r="I5">
        <v>91302</v>
      </c>
      <c r="J5" s="17">
        <v>43075</v>
      </c>
      <c r="K5">
        <v>2</v>
      </c>
      <c r="L5" s="27">
        <f t="shared" si="0"/>
        <v>90</v>
      </c>
    </row>
    <row r="6" spans="1:12" x14ac:dyDescent="0.2">
      <c r="A6" t="s">
        <v>15</v>
      </c>
      <c r="B6" t="s">
        <v>22</v>
      </c>
      <c r="C6" t="s">
        <v>32</v>
      </c>
      <c r="D6" t="s">
        <v>12</v>
      </c>
      <c r="E6" t="s">
        <v>10</v>
      </c>
      <c r="F6">
        <v>91302</v>
      </c>
      <c r="G6" s="4" t="s">
        <v>47</v>
      </c>
      <c r="H6" t="s">
        <v>77</v>
      </c>
      <c r="I6">
        <v>91302</v>
      </c>
      <c r="J6" s="17">
        <v>43076</v>
      </c>
      <c r="K6">
        <v>1</v>
      </c>
      <c r="L6" s="27" t="e">
        <f t="shared" si="0"/>
        <v>#VALUE!</v>
      </c>
    </row>
    <row r="7" spans="1:12" x14ac:dyDescent="0.2">
      <c r="A7" t="s">
        <v>16</v>
      </c>
      <c r="B7" t="s">
        <v>21</v>
      </c>
      <c r="C7" t="s">
        <v>33</v>
      </c>
      <c r="D7" t="s">
        <v>11</v>
      </c>
      <c r="E7" t="s">
        <v>10</v>
      </c>
      <c r="F7">
        <v>91304</v>
      </c>
      <c r="G7" s="4" t="s">
        <v>48</v>
      </c>
      <c r="H7" t="s">
        <v>105</v>
      </c>
      <c r="I7">
        <v>91304</v>
      </c>
      <c r="J7" s="17">
        <v>43077</v>
      </c>
      <c r="K7">
        <v>2</v>
      </c>
      <c r="L7" s="27">
        <f t="shared" si="0"/>
        <v>180</v>
      </c>
    </row>
    <row r="8" spans="1:12" x14ac:dyDescent="0.2">
      <c r="A8" t="s">
        <v>17</v>
      </c>
      <c r="B8" t="s">
        <v>20</v>
      </c>
      <c r="C8" t="s">
        <v>34</v>
      </c>
      <c r="D8" t="s">
        <v>12</v>
      </c>
      <c r="E8" t="s">
        <v>10</v>
      </c>
      <c r="F8">
        <v>91307</v>
      </c>
      <c r="G8" s="4" t="s">
        <v>49</v>
      </c>
      <c r="H8" t="s">
        <v>76</v>
      </c>
      <c r="I8">
        <v>91302</v>
      </c>
      <c r="J8" s="17">
        <v>43074</v>
      </c>
      <c r="K8">
        <v>3</v>
      </c>
      <c r="L8" s="27" t="e">
        <f t="shared" si="0"/>
        <v>#VALUE!</v>
      </c>
    </row>
    <row r="9" spans="1:12" x14ac:dyDescent="0.2">
      <c r="A9" t="s">
        <v>6</v>
      </c>
      <c r="B9" t="s">
        <v>19</v>
      </c>
      <c r="C9" t="s">
        <v>35</v>
      </c>
      <c r="D9" t="s">
        <v>74</v>
      </c>
      <c r="E9" t="s">
        <v>10</v>
      </c>
      <c r="F9">
        <v>91307</v>
      </c>
      <c r="G9" s="4" t="s">
        <v>50</v>
      </c>
      <c r="H9" t="s">
        <v>76</v>
      </c>
      <c r="I9">
        <v>93062</v>
      </c>
      <c r="J9" s="17">
        <v>43082</v>
      </c>
      <c r="K9">
        <v>2</v>
      </c>
      <c r="L9" s="27">
        <f t="shared" si="0"/>
        <v>360</v>
      </c>
    </row>
    <row r="10" spans="1:12" x14ac:dyDescent="0.2">
      <c r="A10" t="s">
        <v>6</v>
      </c>
      <c r="B10" t="s">
        <v>18</v>
      </c>
      <c r="C10" t="s">
        <v>36</v>
      </c>
      <c r="D10" t="s">
        <v>12</v>
      </c>
      <c r="E10" t="s">
        <v>10</v>
      </c>
      <c r="F10">
        <v>91307</v>
      </c>
      <c r="G10" s="4" t="s">
        <v>51</v>
      </c>
      <c r="H10" t="s">
        <v>104</v>
      </c>
      <c r="I10">
        <v>91302</v>
      </c>
      <c r="J10" s="17">
        <v>43088</v>
      </c>
      <c r="K10">
        <v>2</v>
      </c>
      <c r="L10" s="27" t="e">
        <f t="shared" si="0"/>
        <v>#VALUE!</v>
      </c>
    </row>
    <row r="11" spans="1:12" x14ac:dyDescent="0.2">
      <c r="K11" s="23">
        <f>SUM(K3:K10)</f>
        <v>16</v>
      </c>
      <c r="L11" s="26" t="e">
        <f>SUM(L3:L10)</f>
        <v>#VALUE!</v>
      </c>
    </row>
  </sheetData>
  <mergeCells count="1">
    <mergeCell ref="A1:I1"/>
  </mergeCells>
  <hyperlinks>
    <hyperlink ref="G4" r:id="rId1" display="jon@email.com"/>
    <hyperlink ref="G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N11"/>
  <sheetViews>
    <sheetView showRuler="0" workbookViewId="0">
      <selection activeCell="H26" sqref="H26"/>
    </sheetView>
  </sheetViews>
  <sheetFormatPr baseColWidth="10" defaultRowHeight="16" x14ac:dyDescent="0.2"/>
  <cols>
    <col min="1" max="1" width="7" bestFit="1" customWidth="1"/>
    <col min="2" max="2" width="7.5" bestFit="1" customWidth="1"/>
    <col min="3" max="3" width="18" bestFit="1" customWidth="1"/>
    <col min="4" max="4" width="9.33203125" bestFit="1" customWidth="1"/>
    <col min="5" max="5" width="5.33203125" bestFit="1" customWidth="1"/>
    <col min="6" max="6" width="6.1640625" bestFit="1" customWidth="1"/>
    <col min="7" max="7" width="30" customWidth="1"/>
    <col min="8" max="8" width="12.5" bestFit="1" customWidth="1"/>
    <col min="9" max="9" width="6.1640625" bestFit="1" customWidth="1"/>
    <col min="10" max="10" width="12.6640625" bestFit="1" customWidth="1"/>
    <col min="11" max="11" width="6.6640625" bestFit="1" customWidth="1"/>
    <col min="12" max="12" width="9.1640625" style="24" bestFit="1" customWidth="1"/>
    <col min="13" max="13" width="12.5" bestFit="1" customWidth="1"/>
  </cols>
  <sheetData>
    <row r="1" spans="1:14" x14ac:dyDescent="0.2">
      <c r="A1" s="47" t="s">
        <v>37</v>
      </c>
      <c r="B1" s="47"/>
      <c r="C1" s="47"/>
      <c r="D1" s="47"/>
      <c r="E1" s="47"/>
      <c r="F1" s="47"/>
      <c r="G1" s="47"/>
      <c r="H1" s="47"/>
      <c r="I1" s="47"/>
      <c r="L1" s="28">
        <v>22.5</v>
      </c>
    </row>
    <row r="2" spans="1:14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101</v>
      </c>
      <c r="H2" s="20" t="s">
        <v>93</v>
      </c>
      <c r="I2" s="20" t="s">
        <v>5</v>
      </c>
      <c r="J2" s="20" t="s">
        <v>108</v>
      </c>
      <c r="K2" s="20" t="s">
        <v>38</v>
      </c>
      <c r="L2" s="25" t="s">
        <v>96</v>
      </c>
      <c r="M2" s="25" t="s">
        <v>39</v>
      </c>
      <c r="N2" s="20" t="s">
        <v>40</v>
      </c>
    </row>
    <row r="3" spans="1:14" x14ac:dyDescent="0.2">
      <c r="A3" s="21" t="s">
        <v>97</v>
      </c>
      <c r="B3" s="21" t="s">
        <v>98</v>
      </c>
      <c r="C3" s="21" t="s">
        <v>99</v>
      </c>
      <c r="D3" s="21" t="s">
        <v>12</v>
      </c>
      <c r="E3" s="21" t="s">
        <v>10</v>
      </c>
      <c r="F3" s="21">
        <v>91302</v>
      </c>
      <c r="G3" s="4" t="s">
        <v>102</v>
      </c>
      <c r="H3" t="s">
        <v>103</v>
      </c>
      <c r="I3" s="21">
        <v>91302</v>
      </c>
      <c r="J3" s="22">
        <v>43078</v>
      </c>
      <c r="K3" s="21">
        <v>2</v>
      </c>
      <c r="L3" s="27">
        <f>K3*$L$1</f>
        <v>45</v>
      </c>
      <c r="M3" s="5">
        <v>45</v>
      </c>
      <c r="N3" s="30">
        <f>L3-M3</f>
        <v>0</v>
      </c>
    </row>
    <row r="4" spans="1:14" x14ac:dyDescent="0.2">
      <c r="A4" t="s">
        <v>6</v>
      </c>
      <c r="B4" t="s">
        <v>7</v>
      </c>
      <c r="C4" t="s">
        <v>24</v>
      </c>
      <c r="D4" t="s">
        <v>11</v>
      </c>
      <c r="E4" t="s">
        <v>10</v>
      </c>
      <c r="F4">
        <v>91307</v>
      </c>
      <c r="G4" s="4" t="s">
        <v>45</v>
      </c>
      <c r="H4" t="s">
        <v>107</v>
      </c>
      <c r="I4">
        <v>91307</v>
      </c>
      <c r="J4" s="17">
        <v>43074</v>
      </c>
      <c r="K4">
        <v>2</v>
      </c>
      <c r="L4" s="27">
        <f t="shared" ref="L4:L10" si="0">K4*$L$1</f>
        <v>45</v>
      </c>
      <c r="M4" s="5">
        <v>45</v>
      </c>
      <c r="N4" s="30">
        <f t="shared" ref="N4:N10" si="1">L4-M4</f>
        <v>0</v>
      </c>
    </row>
    <row r="5" spans="1:14" x14ac:dyDescent="0.2">
      <c r="A5" t="s">
        <v>14</v>
      </c>
      <c r="B5" t="s">
        <v>23</v>
      </c>
      <c r="C5" t="s">
        <v>94</v>
      </c>
      <c r="D5" t="s">
        <v>12</v>
      </c>
      <c r="E5" t="s">
        <v>10</v>
      </c>
      <c r="F5">
        <v>91302</v>
      </c>
      <c r="G5" s="4" t="s">
        <v>46</v>
      </c>
      <c r="H5" t="s">
        <v>106</v>
      </c>
      <c r="I5">
        <v>91302</v>
      </c>
      <c r="J5" s="17">
        <v>43075</v>
      </c>
      <c r="K5">
        <v>2</v>
      </c>
      <c r="L5" s="27">
        <f t="shared" si="0"/>
        <v>45</v>
      </c>
      <c r="M5" s="5">
        <v>45</v>
      </c>
      <c r="N5" s="30">
        <f t="shared" si="1"/>
        <v>0</v>
      </c>
    </row>
    <row r="6" spans="1:14" x14ac:dyDescent="0.2">
      <c r="A6" t="s">
        <v>15</v>
      </c>
      <c r="B6" t="s">
        <v>22</v>
      </c>
      <c r="C6" t="s">
        <v>32</v>
      </c>
      <c r="D6" t="s">
        <v>12</v>
      </c>
      <c r="E6" t="s">
        <v>10</v>
      </c>
      <c r="F6">
        <v>91302</v>
      </c>
      <c r="G6" s="4" t="s">
        <v>47</v>
      </c>
      <c r="H6" t="s">
        <v>77</v>
      </c>
      <c r="I6">
        <v>91302</v>
      </c>
      <c r="J6" s="17">
        <v>43076</v>
      </c>
      <c r="K6">
        <v>1</v>
      </c>
      <c r="L6" s="27">
        <f t="shared" si="0"/>
        <v>22.5</v>
      </c>
      <c r="M6" s="5">
        <v>0</v>
      </c>
      <c r="N6" s="30">
        <f t="shared" si="1"/>
        <v>22.5</v>
      </c>
    </row>
    <row r="7" spans="1:14" x14ac:dyDescent="0.2">
      <c r="A7" t="s">
        <v>16</v>
      </c>
      <c r="B7" t="s">
        <v>21</v>
      </c>
      <c r="C7" t="s">
        <v>33</v>
      </c>
      <c r="D7" t="s">
        <v>11</v>
      </c>
      <c r="E7" t="s">
        <v>10</v>
      </c>
      <c r="F7">
        <v>91304</v>
      </c>
      <c r="G7" s="4" t="s">
        <v>48</v>
      </c>
      <c r="H7" t="s">
        <v>105</v>
      </c>
      <c r="I7">
        <v>91304</v>
      </c>
      <c r="J7" s="17">
        <v>43077</v>
      </c>
      <c r="K7">
        <v>2</v>
      </c>
      <c r="L7" s="27">
        <f t="shared" si="0"/>
        <v>45</v>
      </c>
      <c r="M7" s="5">
        <v>50</v>
      </c>
      <c r="N7" s="30">
        <f t="shared" si="1"/>
        <v>-5</v>
      </c>
    </row>
    <row r="8" spans="1:14" x14ac:dyDescent="0.2">
      <c r="A8" t="s">
        <v>17</v>
      </c>
      <c r="B8" t="s">
        <v>20</v>
      </c>
      <c r="C8" t="s">
        <v>34</v>
      </c>
      <c r="D8" t="s">
        <v>12</v>
      </c>
      <c r="E8" t="s">
        <v>10</v>
      </c>
      <c r="F8">
        <v>91307</v>
      </c>
      <c r="G8" s="4" t="s">
        <v>49</v>
      </c>
      <c r="H8" t="s">
        <v>76</v>
      </c>
      <c r="I8">
        <v>91302</v>
      </c>
      <c r="J8" s="17">
        <v>43074</v>
      </c>
      <c r="K8">
        <v>3</v>
      </c>
      <c r="L8" s="27">
        <f t="shared" si="0"/>
        <v>67.5</v>
      </c>
      <c r="M8" s="5">
        <v>0</v>
      </c>
      <c r="N8" s="30">
        <f t="shared" si="1"/>
        <v>67.5</v>
      </c>
    </row>
    <row r="9" spans="1:14" x14ac:dyDescent="0.2">
      <c r="A9" t="s">
        <v>6</v>
      </c>
      <c r="B9" t="s">
        <v>19</v>
      </c>
      <c r="C9" t="s">
        <v>35</v>
      </c>
      <c r="D9" t="s">
        <v>74</v>
      </c>
      <c r="E9" t="s">
        <v>10</v>
      </c>
      <c r="F9">
        <v>91307</v>
      </c>
      <c r="G9" s="4" t="s">
        <v>50</v>
      </c>
      <c r="H9" t="s">
        <v>76</v>
      </c>
      <c r="I9">
        <v>93062</v>
      </c>
      <c r="J9" s="17">
        <v>43082</v>
      </c>
      <c r="K9">
        <v>2</v>
      </c>
      <c r="L9" s="27">
        <f t="shared" si="0"/>
        <v>45</v>
      </c>
      <c r="M9" s="5">
        <v>45</v>
      </c>
      <c r="N9" s="30">
        <f t="shared" si="1"/>
        <v>0</v>
      </c>
    </row>
    <row r="10" spans="1:14" x14ac:dyDescent="0.2">
      <c r="A10" t="s">
        <v>6</v>
      </c>
      <c r="B10" t="s">
        <v>18</v>
      </c>
      <c r="C10" t="s">
        <v>36</v>
      </c>
      <c r="D10" t="s">
        <v>12</v>
      </c>
      <c r="E10" t="s">
        <v>10</v>
      </c>
      <c r="F10">
        <v>91307</v>
      </c>
      <c r="G10" s="4" t="s">
        <v>51</v>
      </c>
      <c r="H10" t="s">
        <v>104</v>
      </c>
      <c r="I10">
        <v>91302</v>
      </c>
      <c r="J10" s="17">
        <v>43088</v>
      </c>
      <c r="K10">
        <v>2</v>
      </c>
      <c r="L10" s="27">
        <f t="shared" si="0"/>
        <v>45</v>
      </c>
      <c r="M10" s="5">
        <v>22.5</v>
      </c>
      <c r="N10" s="30">
        <f t="shared" si="1"/>
        <v>22.5</v>
      </c>
    </row>
    <row r="11" spans="1:14" x14ac:dyDescent="0.2">
      <c r="K11" s="23">
        <f>SUM(K3:K10)</f>
        <v>16</v>
      </c>
      <c r="L11" s="29">
        <f>SUM(L3:L10)</f>
        <v>360</v>
      </c>
      <c r="M11" s="29">
        <f>SUM(M3:M10)</f>
        <v>252.5</v>
      </c>
      <c r="N11" s="29">
        <f>SUM(N3:N10)</f>
        <v>107.5</v>
      </c>
    </row>
  </sheetData>
  <mergeCells count="1">
    <mergeCell ref="A1:I1"/>
  </mergeCells>
  <hyperlinks>
    <hyperlink ref="G4" r:id="rId1" display="jon@email.com"/>
    <hyperlink ref="G3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O15"/>
  <sheetViews>
    <sheetView showRuler="0" workbookViewId="0">
      <selection activeCell="J23" sqref="J23"/>
    </sheetView>
  </sheetViews>
  <sheetFormatPr baseColWidth="10" defaultRowHeight="16" x14ac:dyDescent="0.2"/>
  <cols>
    <col min="1" max="1" width="7" bestFit="1" customWidth="1"/>
    <col min="2" max="2" width="7.5" bestFit="1" customWidth="1"/>
    <col min="3" max="3" width="18" bestFit="1" customWidth="1"/>
    <col min="4" max="4" width="9.33203125" bestFit="1" customWidth="1"/>
    <col min="5" max="5" width="5.33203125" bestFit="1" customWidth="1"/>
    <col min="6" max="6" width="6.1640625" bestFit="1" customWidth="1"/>
    <col min="7" max="7" width="30" customWidth="1"/>
    <col min="8" max="8" width="12.5" bestFit="1" customWidth="1"/>
    <col min="9" max="9" width="6.1640625" bestFit="1" customWidth="1"/>
    <col min="10" max="10" width="11" bestFit="1" customWidth="1"/>
    <col min="11" max="11" width="12.6640625" bestFit="1" customWidth="1"/>
    <col min="12" max="12" width="6.6640625" bestFit="1" customWidth="1"/>
    <col min="13" max="13" width="9.1640625" style="24" bestFit="1" customWidth="1"/>
    <col min="14" max="14" width="12.5" bestFit="1" customWidth="1"/>
  </cols>
  <sheetData>
    <row r="1" spans="1:15" ht="24" customHeight="1" x14ac:dyDescent="0.3">
      <c r="A1" s="49" t="s">
        <v>111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" customHeight="1" x14ac:dyDescent="0.3">
      <c r="A2" s="49" t="s">
        <v>112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5" spans="1:15" x14ac:dyDescent="0.2">
      <c r="A5" s="47" t="s">
        <v>37</v>
      </c>
      <c r="B5" s="47"/>
      <c r="C5" s="47"/>
      <c r="D5" s="47"/>
      <c r="E5" s="47"/>
      <c r="F5" s="47"/>
      <c r="G5" s="47"/>
      <c r="H5" s="47"/>
      <c r="I5" s="47"/>
      <c r="M5" s="28">
        <v>22.5</v>
      </c>
    </row>
    <row r="6" spans="1:15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101</v>
      </c>
      <c r="H6" s="20" t="s">
        <v>93</v>
      </c>
      <c r="I6" s="20" t="s">
        <v>5</v>
      </c>
      <c r="J6" s="31" t="s">
        <v>41</v>
      </c>
      <c r="K6" s="31" t="s">
        <v>108</v>
      </c>
      <c r="L6" s="31" t="s">
        <v>38</v>
      </c>
      <c r="M6" s="32" t="s">
        <v>96</v>
      </c>
      <c r="N6" s="32" t="s">
        <v>39</v>
      </c>
      <c r="O6" s="33" t="s">
        <v>40</v>
      </c>
    </row>
    <row r="7" spans="1:15" x14ac:dyDescent="0.2">
      <c r="A7" s="21" t="s">
        <v>97</v>
      </c>
      <c r="B7" s="21" t="s">
        <v>98</v>
      </c>
      <c r="C7" s="21" t="s">
        <v>99</v>
      </c>
      <c r="D7" s="21" t="s">
        <v>12</v>
      </c>
      <c r="E7" s="21" t="s">
        <v>10</v>
      </c>
      <c r="F7" s="21">
        <v>91302</v>
      </c>
      <c r="G7" s="4" t="s">
        <v>102</v>
      </c>
      <c r="H7" t="s">
        <v>103</v>
      </c>
      <c r="I7" s="21">
        <v>91302</v>
      </c>
      <c r="J7" s="46" t="str">
        <f>IF(O7=0,"Paid",IF(O7&lt;0,"**REFUND","$$ DUE"))</f>
        <v>Paid</v>
      </c>
      <c r="K7" s="22">
        <v>43078</v>
      </c>
      <c r="L7" s="21">
        <v>2</v>
      </c>
      <c r="M7" s="27">
        <f>L7*$M$5</f>
        <v>45</v>
      </c>
      <c r="N7" s="5">
        <v>45</v>
      </c>
      <c r="O7" s="30">
        <f>M7-N7</f>
        <v>0</v>
      </c>
    </row>
    <row r="8" spans="1:15" x14ac:dyDescent="0.2">
      <c r="A8" t="s">
        <v>6</v>
      </c>
      <c r="B8" t="s">
        <v>7</v>
      </c>
      <c r="C8" t="s">
        <v>24</v>
      </c>
      <c r="D8" t="s">
        <v>11</v>
      </c>
      <c r="E8" t="s">
        <v>10</v>
      </c>
      <c r="F8">
        <v>91307</v>
      </c>
      <c r="G8" s="4" t="s">
        <v>45</v>
      </c>
      <c r="H8" t="s">
        <v>107</v>
      </c>
      <c r="I8">
        <v>91307</v>
      </c>
      <c r="J8" s="46" t="str">
        <f t="shared" ref="J8:J14" si="0">IF(O8=0,"Paid",IF(O8&lt;0,"**REFUND","$$ DUE"))</f>
        <v>Paid</v>
      </c>
      <c r="K8" s="17">
        <v>43074</v>
      </c>
      <c r="L8">
        <v>2</v>
      </c>
      <c r="M8" s="27">
        <f t="shared" ref="M8:M14" si="1">L8*$M$5</f>
        <v>45</v>
      </c>
      <c r="N8" s="5">
        <v>45</v>
      </c>
      <c r="O8" s="30">
        <f t="shared" ref="O8:O14" si="2">M8-N8</f>
        <v>0</v>
      </c>
    </row>
    <row r="9" spans="1:15" x14ac:dyDescent="0.2">
      <c r="A9" t="s">
        <v>14</v>
      </c>
      <c r="B9" t="s">
        <v>23</v>
      </c>
      <c r="C9" t="s">
        <v>94</v>
      </c>
      <c r="D9" t="s">
        <v>12</v>
      </c>
      <c r="E9" t="s">
        <v>10</v>
      </c>
      <c r="F9">
        <v>91302</v>
      </c>
      <c r="G9" s="4" t="s">
        <v>46</v>
      </c>
      <c r="H9" t="s">
        <v>106</v>
      </c>
      <c r="I9">
        <v>91302</v>
      </c>
      <c r="J9" s="46" t="str">
        <f t="shared" si="0"/>
        <v>Paid</v>
      </c>
      <c r="K9" s="17">
        <v>43075</v>
      </c>
      <c r="L9">
        <v>2</v>
      </c>
      <c r="M9" s="27">
        <f t="shared" si="1"/>
        <v>45</v>
      </c>
      <c r="N9" s="5">
        <v>45</v>
      </c>
      <c r="O9" s="30">
        <f t="shared" si="2"/>
        <v>0</v>
      </c>
    </row>
    <row r="10" spans="1:15" x14ac:dyDescent="0.2">
      <c r="A10" t="s">
        <v>15</v>
      </c>
      <c r="B10" t="s">
        <v>22</v>
      </c>
      <c r="C10" t="s">
        <v>32</v>
      </c>
      <c r="D10" t="s">
        <v>12</v>
      </c>
      <c r="E10" t="s">
        <v>10</v>
      </c>
      <c r="F10">
        <v>91302</v>
      </c>
      <c r="G10" s="4" t="s">
        <v>47</v>
      </c>
      <c r="H10" t="s">
        <v>77</v>
      </c>
      <c r="I10">
        <v>91302</v>
      </c>
      <c r="J10" s="46" t="str">
        <f t="shared" si="0"/>
        <v>$$ DUE</v>
      </c>
      <c r="K10" s="17">
        <v>43076</v>
      </c>
      <c r="L10">
        <v>1</v>
      </c>
      <c r="M10" s="27">
        <f t="shared" si="1"/>
        <v>22.5</v>
      </c>
      <c r="N10" s="5">
        <v>0</v>
      </c>
      <c r="O10" s="30">
        <f t="shared" si="2"/>
        <v>22.5</v>
      </c>
    </row>
    <row r="11" spans="1:15" x14ac:dyDescent="0.2">
      <c r="A11" t="s">
        <v>16</v>
      </c>
      <c r="B11" t="s">
        <v>21</v>
      </c>
      <c r="C11" t="s">
        <v>33</v>
      </c>
      <c r="D11" t="s">
        <v>11</v>
      </c>
      <c r="E11" t="s">
        <v>10</v>
      </c>
      <c r="F11">
        <v>91304</v>
      </c>
      <c r="G11" s="4" t="s">
        <v>48</v>
      </c>
      <c r="H11" t="s">
        <v>105</v>
      </c>
      <c r="I11">
        <v>91304</v>
      </c>
      <c r="J11" s="46" t="str">
        <f t="shared" si="0"/>
        <v>**REFUND</v>
      </c>
      <c r="K11" s="17">
        <v>43077</v>
      </c>
      <c r="L11">
        <v>2</v>
      </c>
      <c r="M11" s="27">
        <f t="shared" si="1"/>
        <v>45</v>
      </c>
      <c r="N11" s="5">
        <v>50</v>
      </c>
      <c r="O11" s="30">
        <f t="shared" si="2"/>
        <v>-5</v>
      </c>
    </row>
    <row r="12" spans="1:15" x14ac:dyDescent="0.2">
      <c r="A12" t="s">
        <v>17</v>
      </c>
      <c r="B12" t="s">
        <v>20</v>
      </c>
      <c r="C12" t="s">
        <v>34</v>
      </c>
      <c r="D12" t="s">
        <v>12</v>
      </c>
      <c r="E12" t="s">
        <v>10</v>
      </c>
      <c r="F12">
        <v>91307</v>
      </c>
      <c r="G12" s="4" t="s">
        <v>49</v>
      </c>
      <c r="H12" t="s">
        <v>76</v>
      </c>
      <c r="I12">
        <v>91302</v>
      </c>
      <c r="J12" s="46" t="str">
        <f t="shared" si="0"/>
        <v>$$ DUE</v>
      </c>
      <c r="K12" s="17">
        <v>43074</v>
      </c>
      <c r="L12">
        <v>3</v>
      </c>
      <c r="M12" s="27">
        <f t="shared" si="1"/>
        <v>67.5</v>
      </c>
      <c r="N12" s="5">
        <v>0</v>
      </c>
      <c r="O12" s="30">
        <f t="shared" si="2"/>
        <v>67.5</v>
      </c>
    </row>
    <row r="13" spans="1:15" x14ac:dyDescent="0.2">
      <c r="A13" t="s">
        <v>6</v>
      </c>
      <c r="B13" t="s">
        <v>19</v>
      </c>
      <c r="C13" t="s">
        <v>35</v>
      </c>
      <c r="D13" t="s">
        <v>74</v>
      </c>
      <c r="E13" t="s">
        <v>10</v>
      </c>
      <c r="F13">
        <v>91307</v>
      </c>
      <c r="G13" s="4" t="s">
        <v>50</v>
      </c>
      <c r="H13" t="s">
        <v>76</v>
      </c>
      <c r="I13">
        <v>93062</v>
      </c>
      <c r="J13" s="46" t="str">
        <f t="shared" si="0"/>
        <v>Paid</v>
      </c>
      <c r="K13" s="17">
        <v>43082</v>
      </c>
      <c r="L13">
        <v>2</v>
      </c>
      <c r="M13" s="27">
        <f t="shared" si="1"/>
        <v>45</v>
      </c>
      <c r="N13" s="5">
        <v>45</v>
      </c>
      <c r="O13" s="30">
        <f t="shared" si="2"/>
        <v>0</v>
      </c>
    </row>
    <row r="14" spans="1:15" x14ac:dyDescent="0.2">
      <c r="A14" t="s">
        <v>6</v>
      </c>
      <c r="B14" t="s">
        <v>18</v>
      </c>
      <c r="C14" t="s">
        <v>36</v>
      </c>
      <c r="D14" t="s">
        <v>12</v>
      </c>
      <c r="E14" t="s">
        <v>10</v>
      </c>
      <c r="F14">
        <v>91307</v>
      </c>
      <c r="G14" s="4" t="s">
        <v>51</v>
      </c>
      <c r="H14" t="s">
        <v>104</v>
      </c>
      <c r="I14">
        <v>91302</v>
      </c>
      <c r="J14" s="46" t="str">
        <f t="shared" si="0"/>
        <v>$$ DUE</v>
      </c>
      <c r="K14" s="17">
        <v>43088</v>
      </c>
      <c r="L14">
        <v>2</v>
      </c>
      <c r="M14" s="27">
        <f t="shared" si="1"/>
        <v>45</v>
      </c>
      <c r="N14" s="5">
        <v>22.5</v>
      </c>
      <c r="O14" s="30">
        <f t="shared" si="2"/>
        <v>22.5</v>
      </c>
    </row>
    <row r="15" spans="1:15" x14ac:dyDescent="0.2">
      <c r="L15" s="23">
        <f>SUM(L7:L14)</f>
        <v>16</v>
      </c>
      <c r="M15" s="29">
        <f>SUM(M7:M14)</f>
        <v>360</v>
      </c>
      <c r="N15" s="29">
        <f>SUM(N7:N14)</f>
        <v>252.5</v>
      </c>
      <c r="O15" s="29">
        <f>SUM(O7:O14)</f>
        <v>107.5</v>
      </c>
    </row>
  </sheetData>
  <mergeCells count="3">
    <mergeCell ref="A5:I5"/>
    <mergeCell ref="A1:O1"/>
    <mergeCell ref="A2:O2"/>
  </mergeCells>
  <phoneticPr fontId="11" type="noConversion"/>
  <hyperlinks>
    <hyperlink ref="G8" r:id="rId1" display="jon@email.com"/>
    <hyperlink ref="G7" r:id="rId2"/>
  </hyperlinks>
  <pageMargins left="0.7" right="0.7" top="0.75" bottom="0.75" header="0.3" footer="0.3"/>
  <pageSetup scale="6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B4:B24"/>
  <sheetViews>
    <sheetView showGridLines="0" showRuler="0" topLeftCell="A5" zoomScale="150" zoomScaleNormal="150" zoomScalePageLayoutView="150" workbookViewId="0">
      <selection sqref="A1:O1"/>
    </sheetView>
  </sheetViews>
  <sheetFormatPr baseColWidth="10" defaultRowHeight="16" x14ac:dyDescent="0.2"/>
  <sheetData>
    <row r="4" spans="2:2" x14ac:dyDescent="0.2">
      <c r="B4" t="s">
        <v>113</v>
      </c>
    </row>
    <row r="5" spans="2:2" x14ac:dyDescent="0.2">
      <c r="B5" t="s">
        <v>114</v>
      </c>
    </row>
    <row r="6" spans="2:2" x14ac:dyDescent="0.2">
      <c r="B6" t="s">
        <v>115</v>
      </c>
    </row>
    <row r="7" spans="2:2" x14ac:dyDescent="0.2">
      <c r="B7" t="s">
        <v>116</v>
      </c>
    </row>
    <row r="9" spans="2:2" x14ac:dyDescent="0.2">
      <c r="B9" t="s">
        <v>122</v>
      </c>
    </row>
    <row r="10" spans="2:2" x14ac:dyDescent="0.2">
      <c r="B10" t="s">
        <v>117</v>
      </c>
    </row>
    <row r="11" spans="2:2" x14ac:dyDescent="0.2">
      <c r="B11" t="s">
        <v>121</v>
      </c>
    </row>
    <row r="12" spans="2:2" x14ac:dyDescent="0.2">
      <c r="B12" t="s">
        <v>118</v>
      </c>
    </row>
    <row r="13" spans="2:2" x14ac:dyDescent="0.2">
      <c r="B13" t="s">
        <v>119</v>
      </c>
    </row>
    <row r="14" spans="2:2" x14ac:dyDescent="0.2">
      <c r="B14" t="s">
        <v>120</v>
      </c>
    </row>
    <row r="17" spans="2:2" x14ac:dyDescent="0.2">
      <c r="B17" t="s">
        <v>123</v>
      </c>
    </row>
    <row r="18" spans="2:2" x14ac:dyDescent="0.2">
      <c r="B18" t="s">
        <v>124</v>
      </c>
    </row>
    <row r="19" spans="2:2" x14ac:dyDescent="0.2">
      <c r="B19" t="s">
        <v>125</v>
      </c>
    </row>
    <row r="20" spans="2:2" x14ac:dyDescent="0.2">
      <c r="B20" t="s">
        <v>126</v>
      </c>
    </row>
    <row r="21" spans="2:2" x14ac:dyDescent="0.2">
      <c r="B21" t="s">
        <v>127</v>
      </c>
    </row>
    <row r="22" spans="2:2" x14ac:dyDescent="0.2">
      <c r="B22" t="s">
        <v>128</v>
      </c>
    </row>
    <row r="23" spans="2:2" x14ac:dyDescent="0.2">
      <c r="B23" t="s">
        <v>129</v>
      </c>
    </row>
    <row r="24" spans="2:2" x14ac:dyDescent="0.2">
      <c r="B24" t="s">
        <v>130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O22"/>
  <sheetViews>
    <sheetView showRuler="0" workbookViewId="0">
      <pane xSplit="1" ySplit="4" topLeftCell="B5" activePane="bottomRight" state="frozen"/>
      <selection sqref="A1:O1"/>
      <selection pane="topRight" sqref="A1:O1"/>
      <selection pane="bottomLeft" sqref="A1:O1"/>
      <selection pane="bottomRight" activeCell="C8" sqref="C8"/>
    </sheetView>
  </sheetViews>
  <sheetFormatPr baseColWidth="10" defaultRowHeight="16" x14ac:dyDescent="0.2"/>
  <cols>
    <col min="1" max="1" width="17.6640625" bestFit="1" customWidth="1"/>
    <col min="2" max="13" width="10.83203125" style="36"/>
    <col min="14" max="14" width="2.33203125" customWidth="1"/>
  </cols>
  <sheetData>
    <row r="1" spans="1:15" ht="29" x14ac:dyDescent="0.35">
      <c r="A1" s="50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4" spans="1:15" ht="19" x14ac:dyDescent="0.35">
      <c r="A4" s="37" t="s">
        <v>117</v>
      </c>
      <c r="B4" s="43" t="s">
        <v>133</v>
      </c>
      <c r="C4" s="43" t="s">
        <v>134</v>
      </c>
      <c r="D4" s="43" t="s">
        <v>135</v>
      </c>
      <c r="E4" s="43" t="s">
        <v>136</v>
      </c>
      <c r="F4" s="43" t="s">
        <v>137</v>
      </c>
      <c r="G4" s="43" t="s">
        <v>138</v>
      </c>
      <c r="H4" s="43" t="s">
        <v>139</v>
      </c>
      <c r="I4" s="43" t="s">
        <v>140</v>
      </c>
      <c r="J4" s="43" t="s">
        <v>141</v>
      </c>
      <c r="K4" s="43" t="s">
        <v>142</v>
      </c>
      <c r="L4" s="43" t="s">
        <v>143</v>
      </c>
      <c r="M4" s="43" t="s">
        <v>144</v>
      </c>
      <c r="O4" s="44" t="s">
        <v>147</v>
      </c>
    </row>
    <row r="5" spans="1:15" x14ac:dyDescent="0.2">
      <c r="A5" s="37" t="s">
        <v>121</v>
      </c>
      <c r="B5" s="34">
        <v>5000</v>
      </c>
      <c r="C5" s="34">
        <v>5000</v>
      </c>
      <c r="D5" s="34">
        <v>5000</v>
      </c>
      <c r="E5" s="34">
        <v>5000</v>
      </c>
      <c r="F5" s="34">
        <v>5000</v>
      </c>
      <c r="G5" s="34">
        <v>5000</v>
      </c>
      <c r="H5" s="34">
        <v>5000</v>
      </c>
      <c r="I5" s="34">
        <v>5000</v>
      </c>
      <c r="J5" s="34">
        <v>5000</v>
      </c>
      <c r="K5" s="34">
        <v>5000</v>
      </c>
      <c r="L5" s="34">
        <v>5000</v>
      </c>
      <c r="M5" s="34">
        <v>5000</v>
      </c>
      <c r="O5" s="44">
        <f>SUM(B5:N5)</f>
        <v>60000</v>
      </c>
    </row>
    <row r="6" spans="1:15" x14ac:dyDescent="0.2">
      <c r="A6" s="37" t="s">
        <v>118</v>
      </c>
      <c r="B6" s="34">
        <v>2000</v>
      </c>
      <c r="C6" s="34">
        <v>2000</v>
      </c>
      <c r="D6" s="34">
        <v>2000</v>
      </c>
      <c r="E6" s="34">
        <v>2000</v>
      </c>
      <c r="F6" s="34">
        <v>2000</v>
      </c>
      <c r="G6" s="34">
        <v>2000</v>
      </c>
      <c r="H6" s="34">
        <v>2000</v>
      </c>
      <c r="I6" s="34">
        <v>2000</v>
      </c>
      <c r="J6" s="34">
        <v>2000</v>
      </c>
      <c r="K6" s="34">
        <v>2000</v>
      </c>
      <c r="L6" s="34">
        <v>2000</v>
      </c>
      <c r="M6" s="34">
        <v>2000</v>
      </c>
      <c r="O6" s="44">
        <f t="shared" ref="O6:O8" si="0">SUM(B6:N6)</f>
        <v>24000</v>
      </c>
    </row>
    <row r="7" spans="1:15" x14ac:dyDescent="0.2">
      <c r="A7" s="37" t="s">
        <v>119</v>
      </c>
      <c r="B7" s="34">
        <v>1250</v>
      </c>
      <c r="C7" s="34">
        <v>1250</v>
      </c>
      <c r="D7" s="34">
        <v>1250</v>
      </c>
      <c r="E7" s="34">
        <v>1250</v>
      </c>
      <c r="F7" s="34">
        <v>1250</v>
      </c>
      <c r="G7" s="34">
        <v>1250</v>
      </c>
      <c r="H7" s="34">
        <v>1250</v>
      </c>
      <c r="I7" s="34">
        <v>1250</v>
      </c>
      <c r="J7" s="34">
        <v>1250</v>
      </c>
      <c r="K7" s="34">
        <v>1250</v>
      </c>
      <c r="L7" s="34">
        <v>1250</v>
      </c>
      <c r="M7" s="34">
        <v>1250</v>
      </c>
      <c r="O7" s="44">
        <f t="shared" si="0"/>
        <v>15000</v>
      </c>
    </row>
    <row r="8" spans="1:15" x14ac:dyDescent="0.2">
      <c r="A8" s="37" t="s">
        <v>120</v>
      </c>
      <c r="B8" s="34">
        <v>750</v>
      </c>
      <c r="C8" s="34">
        <v>750</v>
      </c>
      <c r="D8" s="34">
        <v>750</v>
      </c>
      <c r="E8" s="34">
        <v>750</v>
      </c>
      <c r="F8" s="34">
        <v>750</v>
      </c>
      <c r="G8" s="34">
        <v>750</v>
      </c>
      <c r="H8" s="34">
        <v>750</v>
      </c>
      <c r="I8" s="34">
        <v>750</v>
      </c>
      <c r="J8" s="34">
        <v>750</v>
      </c>
      <c r="K8" s="34">
        <v>750</v>
      </c>
      <c r="L8" s="34">
        <v>750</v>
      </c>
      <c r="M8" s="34">
        <v>750</v>
      </c>
      <c r="O8" s="44">
        <f t="shared" si="0"/>
        <v>9000</v>
      </c>
    </row>
    <row r="9" spans="1:15" x14ac:dyDescent="0.2">
      <c r="A9" s="40" t="s">
        <v>131</v>
      </c>
      <c r="B9" s="35">
        <f>SUM(B5:B8)</f>
        <v>9000</v>
      </c>
      <c r="C9" s="35">
        <f t="shared" ref="C9:M9" si="1">SUM(C5:C8)</f>
        <v>9000</v>
      </c>
      <c r="D9" s="35">
        <f t="shared" si="1"/>
        <v>9000</v>
      </c>
      <c r="E9" s="35">
        <f t="shared" si="1"/>
        <v>9000</v>
      </c>
      <c r="F9" s="35">
        <f t="shared" si="1"/>
        <v>9000</v>
      </c>
      <c r="G9" s="35">
        <f t="shared" si="1"/>
        <v>9000</v>
      </c>
      <c r="H9" s="35">
        <f t="shared" si="1"/>
        <v>9000</v>
      </c>
      <c r="I9" s="35">
        <f t="shared" si="1"/>
        <v>9000</v>
      </c>
      <c r="J9" s="35">
        <f t="shared" si="1"/>
        <v>9000</v>
      </c>
      <c r="K9" s="35">
        <f t="shared" si="1"/>
        <v>9000</v>
      </c>
      <c r="L9" s="35">
        <f t="shared" si="1"/>
        <v>9000</v>
      </c>
      <c r="M9" s="35">
        <f t="shared" si="1"/>
        <v>9000</v>
      </c>
      <c r="O9" s="45">
        <f>SUM(B9:N9)</f>
        <v>108000</v>
      </c>
    </row>
    <row r="10" spans="1:15" x14ac:dyDescent="0.2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5" x14ac:dyDescent="0.2">
      <c r="A11" s="38" t="s">
        <v>123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5" x14ac:dyDescent="0.2">
      <c r="A12" s="38" t="s">
        <v>124</v>
      </c>
      <c r="B12" s="34">
        <v>2700</v>
      </c>
      <c r="C12" s="34">
        <v>2700</v>
      </c>
      <c r="D12" s="34">
        <v>2700</v>
      </c>
      <c r="E12" s="34">
        <v>2700</v>
      </c>
      <c r="F12" s="34">
        <v>2700</v>
      </c>
      <c r="G12" s="34">
        <v>2700</v>
      </c>
      <c r="H12" s="34">
        <v>2700</v>
      </c>
      <c r="I12" s="34">
        <v>2700</v>
      </c>
      <c r="J12" s="34">
        <v>2700</v>
      </c>
      <c r="K12" s="34">
        <v>2700</v>
      </c>
      <c r="L12" s="34">
        <v>2700</v>
      </c>
      <c r="M12" s="34">
        <v>2700</v>
      </c>
      <c r="O12" s="44">
        <f t="shared" ref="O12:O17" si="2">SUM(B12:N12)</f>
        <v>32400</v>
      </c>
    </row>
    <row r="13" spans="1:15" x14ac:dyDescent="0.2">
      <c r="A13" s="38" t="s">
        <v>125</v>
      </c>
      <c r="B13" s="34">
        <v>690</v>
      </c>
      <c r="C13" s="34">
        <v>690</v>
      </c>
      <c r="D13" s="34">
        <v>690</v>
      </c>
      <c r="E13" s="34">
        <v>690</v>
      </c>
      <c r="F13" s="34">
        <v>690</v>
      </c>
      <c r="G13" s="34">
        <v>690</v>
      </c>
      <c r="H13" s="34">
        <v>690</v>
      </c>
      <c r="I13" s="34">
        <v>690</v>
      </c>
      <c r="J13" s="34">
        <v>690</v>
      </c>
      <c r="K13" s="34">
        <v>690</v>
      </c>
      <c r="L13" s="34">
        <v>690</v>
      </c>
      <c r="M13" s="34">
        <v>690</v>
      </c>
      <c r="O13" s="44">
        <f t="shared" si="2"/>
        <v>8280</v>
      </c>
    </row>
    <row r="14" spans="1:15" x14ac:dyDescent="0.2">
      <c r="A14" s="38" t="s">
        <v>126</v>
      </c>
      <c r="B14" s="34">
        <v>225</v>
      </c>
      <c r="C14" s="34">
        <v>225</v>
      </c>
      <c r="D14" s="34">
        <v>225</v>
      </c>
      <c r="E14" s="34">
        <v>225</v>
      </c>
      <c r="F14" s="34">
        <v>225</v>
      </c>
      <c r="G14" s="34">
        <v>225</v>
      </c>
      <c r="H14" s="34">
        <v>225</v>
      </c>
      <c r="I14" s="34">
        <v>225</v>
      </c>
      <c r="J14" s="34">
        <v>225</v>
      </c>
      <c r="K14" s="34">
        <v>225</v>
      </c>
      <c r="L14" s="34">
        <v>225</v>
      </c>
      <c r="M14" s="34">
        <v>225</v>
      </c>
      <c r="O14" s="44">
        <f t="shared" si="2"/>
        <v>2700</v>
      </c>
    </row>
    <row r="15" spans="1:15" x14ac:dyDescent="0.2">
      <c r="A15" s="38" t="s">
        <v>127</v>
      </c>
      <c r="B15" s="34">
        <v>1980</v>
      </c>
      <c r="C15" s="34">
        <v>1980</v>
      </c>
      <c r="D15" s="34">
        <v>1980</v>
      </c>
      <c r="E15" s="34">
        <v>1980</v>
      </c>
      <c r="F15" s="34">
        <v>1980</v>
      </c>
      <c r="G15" s="34">
        <v>1980</v>
      </c>
      <c r="H15" s="34">
        <v>1980</v>
      </c>
      <c r="I15" s="34">
        <v>1980</v>
      </c>
      <c r="J15" s="34">
        <v>1980</v>
      </c>
      <c r="K15" s="34">
        <v>1980</v>
      </c>
      <c r="L15" s="34">
        <v>1980</v>
      </c>
      <c r="M15" s="34">
        <v>1980</v>
      </c>
      <c r="O15" s="44">
        <f t="shared" si="2"/>
        <v>23760</v>
      </c>
    </row>
    <row r="16" spans="1:15" x14ac:dyDescent="0.2">
      <c r="A16" s="38" t="s">
        <v>128</v>
      </c>
      <c r="B16" s="34">
        <v>500</v>
      </c>
      <c r="C16" s="34">
        <v>500</v>
      </c>
      <c r="D16" s="34">
        <v>500</v>
      </c>
      <c r="E16" s="34">
        <v>500</v>
      </c>
      <c r="F16" s="34">
        <v>500</v>
      </c>
      <c r="G16" s="34">
        <v>500</v>
      </c>
      <c r="H16" s="34">
        <v>500</v>
      </c>
      <c r="I16" s="34">
        <v>500</v>
      </c>
      <c r="J16" s="34">
        <v>500</v>
      </c>
      <c r="K16" s="34">
        <v>500</v>
      </c>
      <c r="L16" s="34">
        <v>500</v>
      </c>
      <c r="M16" s="34">
        <v>500</v>
      </c>
      <c r="O16" s="44">
        <f t="shared" si="2"/>
        <v>6000</v>
      </c>
    </row>
    <row r="17" spans="1:15" x14ac:dyDescent="0.2">
      <c r="A17" s="38" t="s">
        <v>129</v>
      </c>
      <c r="B17" s="34">
        <v>600</v>
      </c>
      <c r="C17" s="34">
        <v>600</v>
      </c>
      <c r="D17" s="34">
        <v>600</v>
      </c>
      <c r="E17" s="34">
        <v>600</v>
      </c>
      <c r="F17" s="34">
        <v>600</v>
      </c>
      <c r="G17" s="34">
        <v>600</v>
      </c>
      <c r="H17" s="34">
        <v>600</v>
      </c>
      <c r="I17" s="34">
        <v>600</v>
      </c>
      <c r="J17" s="34">
        <v>600</v>
      </c>
      <c r="K17" s="34">
        <v>600</v>
      </c>
      <c r="L17" s="34">
        <v>600</v>
      </c>
      <c r="M17" s="34">
        <v>600</v>
      </c>
      <c r="O17" s="44">
        <f t="shared" si="2"/>
        <v>7200</v>
      </c>
    </row>
    <row r="18" spans="1:15" x14ac:dyDescent="0.2">
      <c r="A18" s="38" t="s">
        <v>130</v>
      </c>
      <c r="B18" s="34">
        <v>600</v>
      </c>
      <c r="C18" s="34">
        <v>600</v>
      </c>
      <c r="D18" s="34">
        <v>600</v>
      </c>
      <c r="E18" s="34">
        <v>600</v>
      </c>
      <c r="F18" s="34">
        <v>600</v>
      </c>
      <c r="G18" s="34">
        <v>600</v>
      </c>
      <c r="H18" s="34">
        <v>600</v>
      </c>
      <c r="I18" s="34">
        <v>600</v>
      </c>
      <c r="J18" s="34">
        <v>600</v>
      </c>
      <c r="K18" s="34">
        <v>600</v>
      </c>
      <c r="L18" s="34">
        <v>600</v>
      </c>
      <c r="M18" s="34">
        <v>600</v>
      </c>
      <c r="O18" s="44">
        <f t="shared" ref="O18" si="3">SUM(B18:N18)</f>
        <v>7200</v>
      </c>
    </row>
    <row r="19" spans="1:15" x14ac:dyDescent="0.2">
      <c r="A19" s="39" t="s">
        <v>145</v>
      </c>
      <c r="B19" s="35">
        <f>SUM(B12:B18)</f>
        <v>7295</v>
      </c>
      <c r="C19" s="35">
        <f t="shared" ref="C19:M19" si="4">SUM(C12:C18)</f>
        <v>7295</v>
      </c>
      <c r="D19" s="35">
        <f t="shared" si="4"/>
        <v>7295</v>
      </c>
      <c r="E19" s="35">
        <f t="shared" si="4"/>
        <v>7295</v>
      </c>
      <c r="F19" s="35">
        <f t="shared" si="4"/>
        <v>7295</v>
      </c>
      <c r="G19" s="35">
        <f t="shared" si="4"/>
        <v>7295</v>
      </c>
      <c r="H19" s="35">
        <f t="shared" si="4"/>
        <v>7295</v>
      </c>
      <c r="I19" s="35">
        <f t="shared" si="4"/>
        <v>7295</v>
      </c>
      <c r="J19" s="35">
        <f t="shared" si="4"/>
        <v>7295</v>
      </c>
      <c r="K19" s="35">
        <f t="shared" si="4"/>
        <v>7295</v>
      </c>
      <c r="L19" s="35">
        <f t="shared" si="4"/>
        <v>7295</v>
      </c>
      <c r="M19" s="35">
        <f t="shared" si="4"/>
        <v>7295</v>
      </c>
      <c r="O19" s="45">
        <f>SUM(B19:N19)</f>
        <v>87540</v>
      </c>
    </row>
    <row r="20" spans="1:15" x14ac:dyDescent="0.2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5" ht="17" thickBot="1" x14ac:dyDescent="0.25">
      <c r="A21" s="41" t="s">
        <v>132</v>
      </c>
      <c r="B21" s="42">
        <f>B9-B19</f>
        <v>1705</v>
      </c>
      <c r="C21" s="42">
        <f t="shared" ref="C21:O21" si="5">C9-C19</f>
        <v>1705</v>
      </c>
      <c r="D21" s="42">
        <f t="shared" si="5"/>
        <v>1705</v>
      </c>
      <c r="E21" s="42">
        <f t="shared" si="5"/>
        <v>1705</v>
      </c>
      <c r="F21" s="42">
        <f t="shared" si="5"/>
        <v>1705</v>
      </c>
      <c r="G21" s="42">
        <f t="shared" si="5"/>
        <v>1705</v>
      </c>
      <c r="H21" s="42">
        <f t="shared" si="5"/>
        <v>1705</v>
      </c>
      <c r="I21" s="42">
        <f t="shared" si="5"/>
        <v>1705</v>
      </c>
      <c r="J21" s="42">
        <f t="shared" si="5"/>
        <v>1705</v>
      </c>
      <c r="K21" s="42">
        <f t="shared" si="5"/>
        <v>1705</v>
      </c>
      <c r="L21" s="42">
        <f t="shared" si="5"/>
        <v>1705</v>
      </c>
      <c r="M21" s="42">
        <f t="shared" si="5"/>
        <v>1705</v>
      </c>
      <c r="O21" s="42">
        <f t="shared" si="5"/>
        <v>20460</v>
      </c>
    </row>
    <row r="22" spans="1:15" ht="17" thickTop="1" x14ac:dyDescent="0.2"/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Ruler="0" workbookViewId="0"/>
  </sheetViews>
  <sheetFormatPr baseColWidth="10" defaultRowHeight="16" x14ac:dyDescent="0.2"/>
  <cols>
    <col min="2" max="2" width="20.6640625" bestFit="1" customWidth="1"/>
    <col min="3" max="3" width="35.33203125" bestFit="1" customWidth="1"/>
    <col min="4" max="4" width="20.5" customWidth="1"/>
  </cols>
  <sheetData>
    <row r="1" spans="2:8" x14ac:dyDescent="0.2">
      <c r="C1" t="s">
        <v>53</v>
      </c>
      <c r="G1" t="s">
        <v>42</v>
      </c>
    </row>
    <row r="2" spans="2:8" x14ac:dyDescent="0.2">
      <c r="G2" t="s">
        <v>43</v>
      </c>
    </row>
    <row r="3" spans="2:8" x14ac:dyDescent="0.2">
      <c r="B3" s="19" t="s">
        <v>55</v>
      </c>
      <c r="D3" s="19" t="s">
        <v>60</v>
      </c>
      <c r="G3" t="s">
        <v>44</v>
      </c>
    </row>
    <row r="4" spans="2:8" x14ac:dyDescent="0.2">
      <c r="B4" t="s">
        <v>81</v>
      </c>
      <c r="C4" t="s">
        <v>80</v>
      </c>
      <c r="D4" s="18" t="s">
        <v>110</v>
      </c>
      <c r="E4" t="s">
        <v>68</v>
      </c>
    </row>
    <row r="5" spans="2:8" x14ac:dyDescent="0.2">
      <c r="B5" t="s">
        <v>82</v>
      </c>
      <c r="C5" t="s">
        <v>83</v>
      </c>
      <c r="D5" s="18"/>
      <c r="H5">
        <f>SUM(H8:H10)</f>
        <v>9</v>
      </c>
    </row>
    <row r="6" spans="2:8" x14ac:dyDescent="0.2">
      <c r="B6" t="s">
        <v>84</v>
      </c>
      <c r="C6" t="s">
        <v>85</v>
      </c>
      <c r="D6" t="s">
        <v>69</v>
      </c>
    </row>
    <row r="7" spans="2:8" x14ac:dyDescent="0.2">
      <c r="B7" t="s">
        <v>56</v>
      </c>
      <c r="D7" t="s">
        <v>65</v>
      </c>
      <c r="E7" t="s">
        <v>70</v>
      </c>
    </row>
    <row r="8" spans="2:8" x14ac:dyDescent="0.2">
      <c r="B8" t="s">
        <v>57</v>
      </c>
      <c r="C8" t="s">
        <v>86</v>
      </c>
      <c r="D8" t="s">
        <v>71</v>
      </c>
      <c r="E8" t="s">
        <v>72</v>
      </c>
      <c r="H8">
        <v>1</v>
      </c>
    </row>
    <row r="9" spans="2:8" x14ac:dyDescent="0.2">
      <c r="B9" t="s">
        <v>79</v>
      </c>
      <c r="D9" t="s">
        <v>73</v>
      </c>
      <c r="H9">
        <v>6</v>
      </c>
    </row>
    <row r="10" spans="2:8" x14ac:dyDescent="0.2">
      <c r="B10" t="s">
        <v>95</v>
      </c>
      <c r="D10" t="s">
        <v>63</v>
      </c>
      <c r="H10">
        <v>2</v>
      </c>
    </row>
    <row r="11" spans="2:8" x14ac:dyDescent="0.2">
      <c r="B11" t="s">
        <v>90</v>
      </c>
      <c r="C11" t="s">
        <v>91</v>
      </c>
      <c r="D11" t="s">
        <v>61</v>
      </c>
      <c r="E11" t="s">
        <v>67</v>
      </c>
    </row>
    <row r="12" spans="2:8" x14ac:dyDescent="0.2">
      <c r="B12" t="s">
        <v>109</v>
      </c>
      <c r="D12" t="s">
        <v>64</v>
      </c>
      <c r="E12" t="s">
        <v>66</v>
      </c>
    </row>
    <row r="13" spans="2:8" x14ac:dyDescent="0.2">
      <c r="B13" t="s">
        <v>89</v>
      </c>
      <c r="D13" t="s">
        <v>87</v>
      </c>
    </row>
    <row r="14" spans="2:8" x14ac:dyDescent="0.2">
      <c r="B14" t="s">
        <v>58</v>
      </c>
      <c r="D14" t="s">
        <v>88</v>
      </c>
    </row>
    <row r="15" spans="2:8" x14ac:dyDescent="0.2">
      <c r="B15" t="s">
        <v>62</v>
      </c>
    </row>
    <row r="16" spans="2:8" x14ac:dyDescent="0.2">
      <c r="B16" t="s">
        <v>59</v>
      </c>
      <c r="C16" t="s">
        <v>92</v>
      </c>
    </row>
    <row r="17" spans="2:2" x14ac:dyDescent="0.2">
      <c r="B1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"/>
  <sheetViews>
    <sheetView showRuler="0" workbookViewId="0">
      <selection sqref="A1:O1"/>
    </sheetView>
  </sheetViews>
  <sheetFormatPr baseColWidth="10" defaultRowHeight="16" x14ac:dyDescent="0.2"/>
  <sheetData>
    <row r="1" spans="1:1" x14ac:dyDescent="0.2">
      <c r="A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F5"/>
  <sheetViews>
    <sheetView tabSelected="1" showRuler="0" workbookViewId="0">
      <selection activeCell="D15" sqref="D15"/>
    </sheetView>
  </sheetViews>
  <sheetFormatPr baseColWidth="10" defaultRowHeight="16" x14ac:dyDescent="0.2"/>
  <cols>
    <col min="10" max="10" width="12.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97</v>
      </c>
      <c r="B2" t="s">
        <v>98</v>
      </c>
      <c r="C2" t="s">
        <v>99</v>
      </c>
      <c r="D2" t="s">
        <v>12</v>
      </c>
      <c r="E2" t="s">
        <v>10</v>
      </c>
      <c r="F2">
        <v>91302</v>
      </c>
    </row>
    <row r="3" spans="1:6" x14ac:dyDescent="0.2">
      <c r="A3" t="s">
        <v>6</v>
      </c>
      <c r="B3" t="s">
        <v>7</v>
      </c>
      <c r="C3" t="s">
        <v>24</v>
      </c>
      <c r="D3" t="s">
        <v>11</v>
      </c>
      <c r="E3" t="s">
        <v>10</v>
      </c>
      <c r="F3">
        <v>91307</v>
      </c>
    </row>
    <row r="4" spans="1:6" x14ac:dyDescent="0.2">
      <c r="A4" t="s">
        <v>15</v>
      </c>
      <c r="B4" t="s">
        <v>22</v>
      </c>
      <c r="C4" t="s">
        <v>32</v>
      </c>
      <c r="D4" t="s">
        <v>12</v>
      </c>
      <c r="E4" t="s">
        <v>10</v>
      </c>
      <c r="F4">
        <v>91302</v>
      </c>
    </row>
    <row r="5" spans="1:6" x14ac:dyDescent="0.2">
      <c r="A5" t="s">
        <v>16</v>
      </c>
      <c r="B5" t="s">
        <v>21</v>
      </c>
      <c r="C5" t="s">
        <v>33</v>
      </c>
      <c r="D5" t="s">
        <v>11</v>
      </c>
      <c r="E5" t="s">
        <v>10</v>
      </c>
      <c r="F5">
        <v>91304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6"/>
  <sheetViews>
    <sheetView showRuler="0" workbookViewId="0">
      <selection activeCell="H2" sqref="H2"/>
    </sheetView>
  </sheetViews>
  <sheetFormatPr baseColWidth="10" defaultRowHeight="16" x14ac:dyDescent="0.2"/>
  <cols>
    <col min="10" max="10" width="12.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96</v>
      </c>
    </row>
    <row r="2" spans="1:8" x14ac:dyDescent="0.2">
      <c r="A2" t="s">
        <v>97</v>
      </c>
      <c r="B2" t="s">
        <v>98</v>
      </c>
      <c r="C2" t="s">
        <v>99</v>
      </c>
      <c r="D2" t="s">
        <v>12</v>
      </c>
      <c r="E2" t="s">
        <v>10</v>
      </c>
      <c r="F2">
        <v>91302</v>
      </c>
      <c r="G2">
        <v>2</v>
      </c>
      <c r="H2">
        <f>G2*25</f>
        <v>50</v>
      </c>
    </row>
    <row r="3" spans="1:8" x14ac:dyDescent="0.2">
      <c r="A3" t="s">
        <v>6</v>
      </c>
      <c r="B3" t="s">
        <v>7</v>
      </c>
      <c r="C3" t="s">
        <v>24</v>
      </c>
      <c r="D3" t="s">
        <v>11</v>
      </c>
      <c r="E3" t="s">
        <v>10</v>
      </c>
      <c r="F3">
        <v>91307</v>
      </c>
      <c r="G3">
        <v>2</v>
      </c>
      <c r="H3">
        <f>G3*25</f>
        <v>50</v>
      </c>
    </row>
    <row r="4" spans="1:8" x14ac:dyDescent="0.2">
      <c r="A4" t="s">
        <v>15</v>
      </c>
      <c r="B4" t="s">
        <v>22</v>
      </c>
      <c r="C4" t="s">
        <v>32</v>
      </c>
      <c r="D4" t="s">
        <v>12</v>
      </c>
      <c r="E4" t="s">
        <v>10</v>
      </c>
      <c r="F4">
        <v>91302</v>
      </c>
      <c r="G4">
        <v>1</v>
      </c>
      <c r="H4">
        <f t="shared" ref="H4:H5" si="0">G4*25</f>
        <v>25</v>
      </c>
    </row>
    <row r="5" spans="1:8" x14ac:dyDescent="0.2">
      <c r="A5" t="s">
        <v>16</v>
      </c>
      <c r="B5" t="s">
        <v>21</v>
      </c>
      <c r="C5" t="s">
        <v>33</v>
      </c>
      <c r="D5" t="s">
        <v>11</v>
      </c>
      <c r="E5" t="s">
        <v>10</v>
      </c>
      <c r="F5">
        <v>91304</v>
      </c>
      <c r="G5">
        <v>2</v>
      </c>
      <c r="H5">
        <f t="shared" si="0"/>
        <v>50</v>
      </c>
    </row>
    <row r="6" spans="1:8" x14ac:dyDescent="0.2">
      <c r="G6">
        <f>+G2+G3+G4+G5</f>
        <v>7</v>
      </c>
      <c r="H6">
        <f>+H2+H3+H4+H5</f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7"/>
  <sheetViews>
    <sheetView showRuler="0" workbookViewId="0">
      <selection activeCell="J27" sqref="J27"/>
    </sheetView>
  </sheetViews>
  <sheetFormatPr baseColWidth="10" defaultRowHeight="16" x14ac:dyDescent="0.2"/>
  <cols>
    <col min="10" max="10" width="12.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38</v>
      </c>
      <c r="H1" t="s">
        <v>96</v>
      </c>
    </row>
    <row r="2" spans="1:8" x14ac:dyDescent="0.2">
      <c r="A2" s="19" t="s">
        <v>97</v>
      </c>
      <c r="B2" s="19" t="s">
        <v>98</v>
      </c>
      <c r="C2" s="19" t="s">
        <v>99</v>
      </c>
      <c r="D2" s="19" t="s">
        <v>12</v>
      </c>
      <c r="E2" s="19" t="s">
        <v>10</v>
      </c>
      <c r="F2" s="19">
        <v>91302</v>
      </c>
      <c r="G2" s="19">
        <v>2</v>
      </c>
      <c r="H2">
        <f>G2*25</f>
        <v>50</v>
      </c>
    </row>
    <row r="3" spans="1:8" x14ac:dyDescent="0.2">
      <c r="A3" t="s">
        <v>6</v>
      </c>
      <c r="B3" t="s">
        <v>7</v>
      </c>
      <c r="C3" t="s">
        <v>24</v>
      </c>
      <c r="D3" t="s">
        <v>11</v>
      </c>
      <c r="E3" t="s">
        <v>10</v>
      </c>
      <c r="F3">
        <v>91307</v>
      </c>
      <c r="G3">
        <v>2</v>
      </c>
      <c r="H3">
        <f t="shared" ref="H3:H6" si="0">G3*25</f>
        <v>50</v>
      </c>
    </row>
    <row r="4" spans="1:8" x14ac:dyDescent="0.2">
      <c r="A4" t="s">
        <v>14</v>
      </c>
      <c r="B4" t="s">
        <v>23</v>
      </c>
      <c r="C4" t="s">
        <v>94</v>
      </c>
      <c r="D4" t="s">
        <v>12</v>
      </c>
      <c r="E4" t="s">
        <v>10</v>
      </c>
      <c r="F4">
        <v>91302</v>
      </c>
      <c r="G4">
        <v>2</v>
      </c>
      <c r="H4">
        <f t="shared" si="0"/>
        <v>50</v>
      </c>
    </row>
    <row r="5" spans="1:8" x14ac:dyDescent="0.2">
      <c r="A5" t="s">
        <v>15</v>
      </c>
      <c r="B5" t="s">
        <v>22</v>
      </c>
      <c r="C5" t="s">
        <v>32</v>
      </c>
      <c r="D5" t="s">
        <v>12</v>
      </c>
      <c r="E5" t="s">
        <v>10</v>
      </c>
      <c r="F5">
        <v>91302</v>
      </c>
      <c r="G5">
        <v>1</v>
      </c>
      <c r="H5">
        <f t="shared" si="0"/>
        <v>25</v>
      </c>
    </row>
    <row r="6" spans="1:8" x14ac:dyDescent="0.2">
      <c r="A6" t="s">
        <v>16</v>
      </c>
      <c r="B6" t="s">
        <v>21</v>
      </c>
      <c r="C6" t="s">
        <v>33</v>
      </c>
      <c r="D6" t="s">
        <v>11</v>
      </c>
      <c r="E6" t="s">
        <v>10</v>
      </c>
      <c r="F6">
        <v>91304</v>
      </c>
      <c r="G6">
        <v>2</v>
      </c>
      <c r="H6">
        <f t="shared" si="0"/>
        <v>50</v>
      </c>
    </row>
    <row r="7" spans="1:8" x14ac:dyDescent="0.2">
      <c r="G7">
        <f>+G2+G3+G5+G6</f>
        <v>7</v>
      </c>
      <c r="H7">
        <f>+H4+H2+H5+H6</f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I8"/>
  <sheetViews>
    <sheetView showRuler="0" workbookViewId="0">
      <selection activeCell="M20" sqref="M20"/>
    </sheetView>
  </sheetViews>
  <sheetFormatPr baseColWidth="10" defaultRowHeight="16" x14ac:dyDescent="0.2"/>
  <cols>
    <col min="1" max="1" width="7" bestFit="1" customWidth="1"/>
    <col min="2" max="2" width="7.5" bestFit="1" customWidth="1"/>
    <col min="3" max="3" width="18" bestFit="1" customWidth="1"/>
    <col min="4" max="4" width="9.33203125" bestFit="1" customWidth="1"/>
    <col min="5" max="5" width="5.33203125" bestFit="1" customWidth="1"/>
    <col min="6" max="6" width="6.1640625" bestFit="1" customWidth="1"/>
    <col min="7" max="7" width="12.6640625" bestFit="1" customWidth="1"/>
    <col min="8" max="8" width="6.6640625" bestFit="1" customWidth="1"/>
    <col min="9" max="9" width="9.1640625" style="27" bestFit="1" customWidth="1"/>
    <col min="11" max="11" width="12.5" bestFit="1" customWidth="1"/>
  </cols>
  <sheetData>
    <row r="1" spans="1:9" x14ac:dyDescent="0.2">
      <c r="A1" s="48" t="s">
        <v>37</v>
      </c>
      <c r="B1" s="48"/>
      <c r="C1" s="48"/>
      <c r="D1" s="48"/>
      <c r="E1" s="48"/>
      <c r="F1" s="48"/>
    </row>
    <row r="2" spans="1:9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108</v>
      </c>
      <c r="H2" s="20" t="s">
        <v>38</v>
      </c>
      <c r="I2" s="28" t="s">
        <v>96</v>
      </c>
    </row>
    <row r="3" spans="1:9" x14ac:dyDescent="0.2">
      <c r="A3" s="21" t="s">
        <v>97</v>
      </c>
      <c r="B3" s="21" t="s">
        <v>98</v>
      </c>
      <c r="C3" s="21" t="s">
        <v>99</v>
      </c>
      <c r="D3" s="21" t="s">
        <v>12</v>
      </c>
      <c r="E3" s="21" t="s">
        <v>10</v>
      </c>
      <c r="F3" s="21">
        <v>91302</v>
      </c>
      <c r="G3" s="22">
        <v>43078</v>
      </c>
      <c r="H3" s="21">
        <v>2</v>
      </c>
      <c r="I3" s="27">
        <f>H3*25</f>
        <v>50</v>
      </c>
    </row>
    <row r="4" spans="1:9" x14ac:dyDescent="0.2">
      <c r="A4" t="s">
        <v>6</v>
      </c>
      <c r="B4" t="s">
        <v>7</v>
      </c>
      <c r="C4" t="s">
        <v>24</v>
      </c>
      <c r="D4" t="s">
        <v>11</v>
      </c>
      <c r="E4" t="s">
        <v>10</v>
      </c>
      <c r="F4">
        <v>91307</v>
      </c>
      <c r="G4" s="17">
        <v>43074</v>
      </c>
      <c r="H4">
        <v>2</v>
      </c>
      <c r="I4" s="27">
        <f t="shared" ref="I4:I7" si="0">H4*25</f>
        <v>50</v>
      </c>
    </row>
    <row r="5" spans="1:9" x14ac:dyDescent="0.2">
      <c r="A5" t="s">
        <v>14</v>
      </c>
      <c r="B5" t="s">
        <v>23</v>
      </c>
      <c r="C5" t="s">
        <v>94</v>
      </c>
      <c r="D5" t="s">
        <v>12</v>
      </c>
      <c r="E5" t="s">
        <v>10</v>
      </c>
      <c r="F5">
        <v>91302</v>
      </c>
      <c r="G5" s="17">
        <v>43075</v>
      </c>
      <c r="H5">
        <v>2</v>
      </c>
      <c r="I5" s="27">
        <f t="shared" si="0"/>
        <v>50</v>
      </c>
    </row>
    <row r="6" spans="1:9" x14ac:dyDescent="0.2">
      <c r="A6" t="s">
        <v>15</v>
      </c>
      <c r="B6" t="s">
        <v>22</v>
      </c>
      <c r="C6" t="s">
        <v>32</v>
      </c>
      <c r="D6" t="s">
        <v>12</v>
      </c>
      <c r="E6" t="s">
        <v>10</v>
      </c>
      <c r="F6">
        <v>91302</v>
      </c>
      <c r="G6" s="17">
        <v>43076</v>
      </c>
      <c r="H6">
        <v>1</v>
      </c>
      <c r="I6" s="27">
        <f t="shared" si="0"/>
        <v>25</v>
      </c>
    </row>
    <row r="7" spans="1:9" x14ac:dyDescent="0.2">
      <c r="A7" t="s">
        <v>16</v>
      </c>
      <c r="B7" t="s">
        <v>21</v>
      </c>
      <c r="C7" t="s">
        <v>33</v>
      </c>
      <c r="D7" t="s">
        <v>11</v>
      </c>
      <c r="E7" t="s">
        <v>10</v>
      </c>
      <c r="F7">
        <v>91304</v>
      </c>
      <c r="G7" s="17">
        <v>43077</v>
      </c>
      <c r="H7">
        <v>2</v>
      </c>
      <c r="I7" s="27">
        <f t="shared" si="0"/>
        <v>50</v>
      </c>
    </row>
    <row r="8" spans="1:9" x14ac:dyDescent="0.2">
      <c r="H8" s="23">
        <f>SUM(H4:H7)</f>
        <v>7</v>
      </c>
      <c r="I8" s="29">
        <f>SUM(I4:I7)</f>
        <v>175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"/>
  <sheetViews>
    <sheetView showRuler="0" topLeftCell="K1" workbookViewId="0">
      <selection sqref="A1:O1"/>
    </sheetView>
  </sheetViews>
  <sheetFormatPr baseColWidth="10" defaultRowHeight="16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L11"/>
  <sheetViews>
    <sheetView showRuler="0" workbookViewId="0">
      <selection activeCell="N29" sqref="N29"/>
    </sheetView>
  </sheetViews>
  <sheetFormatPr baseColWidth="10" defaultRowHeight="16" x14ac:dyDescent="0.2"/>
  <cols>
    <col min="1" max="1" width="7" bestFit="1" customWidth="1"/>
    <col min="2" max="2" width="7.5" bestFit="1" customWidth="1"/>
    <col min="3" max="3" width="18" bestFit="1" customWidth="1"/>
    <col min="4" max="4" width="9.33203125" bestFit="1" customWidth="1"/>
    <col min="5" max="5" width="5.33203125" bestFit="1" customWidth="1"/>
    <col min="6" max="6" width="6.1640625" bestFit="1" customWidth="1"/>
    <col min="7" max="7" width="30" customWidth="1"/>
    <col min="8" max="8" width="12.5" bestFit="1" customWidth="1"/>
    <col min="9" max="9" width="6.1640625" bestFit="1" customWidth="1"/>
    <col min="10" max="10" width="12.6640625" bestFit="1" customWidth="1"/>
    <col min="11" max="11" width="6.6640625" bestFit="1" customWidth="1"/>
    <col min="12" max="12" width="9.1640625" style="24" bestFit="1" customWidth="1"/>
    <col min="14" max="14" width="12.5" bestFit="1" customWidth="1"/>
  </cols>
  <sheetData>
    <row r="1" spans="1:12" x14ac:dyDescent="0.2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12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101</v>
      </c>
      <c r="H2" s="20" t="s">
        <v>93</v>
      </c>
      <c r="I2" s="20" t="s">
        <v>5</v>
      </c>
      <c r="J2" s="20" t="s">
        <v>108</v>
      </c>
      <c r="K2" s="20" t="s">
        <v>38</v>
      </c>
      <c r="L2" s="25" t="s">
        <v>96</v>
      </c>
    </row>
    <row r="3" spans="1:12" x14ac:dyDescent="0.2">
      <c r="A3" s="21" t="s">
        <v>97</v>
      </c>
      <c r="B3" s="21" t="s">
        <v>98</v>
      </c>
      <c r="C3" s="21" t="s">
        <v>99</v>
      </c>
      <c r="D3" s="21" t="s">
        <v>12</v>
      </c>
      <c r="E3" s="21" t="s">
        <v>10</v>
      </c>
      <c r="F3" s="21">
        <v>91302</v>
      </c>
      <c r="G3" s="4" t="s">
        <v>102</v>
      </c>
      <c r="H3" t="s">
        <v>103</v>
      </c>
      <c r="I3" s="21">
        <v>91302</v>
      </c>
      <c r="J3" s="22">
        <v>43078</v>
      </c>
      <c r="K3" s="21">
        <v>2</v>
      </c>
      <c r="L3" s="24">
        <f>K3*25</f>
        <v>50</v>
      </c>
    </row>
    <row r="4" spans="1:12" x14ac:dyDescent="0.2">
      <c r="A4" t="s">
        <v>6</v>
      </c>
      <c r="B4" t="s">
        <v>7</v>
      </c>
      <c r="C4" t="s">
        <v>24</v>
      </c>
      <c r="D4" t="s">
        <v>11</v>
      </c>
      <c r="E4" t="s">
        <v>10</v>
      </c>
      <c r="F4">
        <v>91307</v>
      </c>
      <c r="G4" s="4" t="s">
        <v>45</v>
      </c>
      <c r="H4" t="s">
        <v>107</v>
      </c>
      <c r="I4">
        <v>91307</v>
      </c>
      <c r="J4" s="17">
        <v>43074</v>
      </c>
      <c r="K4">
        <v>2</v>
      </c>
      <c r="L4" s="24">
        <f t="shared" ref="L4:L10" si="0">K4*25</f>
        <v>50</v>
      </c>
    </row>
    <row r="5" spans="1:12" x14ac:dyDescent="0.2">
      <c r="A5" t="s">
        <v>14</v>
      </c>
      <c r="B5" t="s">
        <v>23</v>
      </c>
      <c r="C5" t="s">
        <v>94</v>
      </c>
      <c r="D5" t="s">
        <v>12</v>
      </c>
      <c r="E5" t="s">
        <v>10</v>
      </c>
      <c r="F5">
        <v>91302</v>
      </c>
      <c r="G5" s="4" t="s">
        <v>46</v>
      </c>
      <c r="H5" t="s">
        <v>106</v>
      </c>
      <c r="I5">
        <v>91302</v>
      </c>
      <c r="J5" s="17">
        <v>43075</v>
      </c>
      <c r="K5">
        <v>2</v>
      </c>
      <c r="L5" s="24">
        <f t="shared" si="0"/>
        <v>50</v>
      </c>
    </row>
    <row r="6" spans="1:12" x14ac:dyDescent="0.2">
      <c r="A6" t="s">
        <v>15</v>
      </c>
      <c r="B6" t="s">
        <v>22</v>
      </c>
      <c r="C6" t="s">
        <v>32</v>
      </c>
      <c r="D6" t="s">
        <v>12</v>
      </c>
      <c r="E6" t="s">
        <v>10</v>
      </c>
      <c r="F6">
        <v>91302</v>
      </c>
      <c r="G6" s="4" t="s">
        <v>47</v>
      </c>
      <c r="H6" t="s">
        <v>77</v>
      </c>
      <c r="I6">
        <v>91302</v>
      </c>
      <c r="J6" s="17">
        <v>43076</v>
      </c>
      <c r="K6">
        <v>1</v>
      </c>
      <c r="L6" s="24">
        <f t="shared" si="0"/>
        <v>25</v>
      </c>
    </row>
    <row r="7" spans="1:12" x14ac:dyDescent="0.2">
      <c r="A7" t="s">
        <v>16</v>
      </c>
      <c r="B7" t="s">
        <v>21</v>
      </c>
      <c r="C7" t="s">
        <v>33</v>
      </c>
      <c r="D7" t="s">
        <v>11</v>
      </c>
      <c r="E7" t="s">
        <v>10</v>
      </c>
      <c r="F7">
        <v>91304</v>
      </c>
      <c r="G7" s="4" t="s">
        <v>48</v>
      </c>
      <c r="H7" t="s">
        <v>105</v>
      </c>
      <c r="I7">
        <v>91304</v>
      </c>
      <c r="J7" s="17">
        <v>43077</v>
      </c>
      <c r="K7">
        <v>2</v>
      </c>
      <c r="L7" s="24">
        <f t="shared" si="0"/>
        <v>50</v>
      </c>
    </row>
    <row r="8" spans="1:12" x14ac:dyDescent="0.2">
      <c r="A8" t="s">
        <v>17</v>
      </c>
      <c r="B8" t="s">
        <v>20</v>
      </c>
      <c r="C8" t="s">
        <v>34</v>
      </c>
      <c r="D8" t="s">
        <v>12</v>
      </c>
      <c r="E8" t="s">
        <v>10</v>
      </c>
      <c r="F8">
        <v>91307</v>
      </c>
      <c r="G8" s="4" t="s">
        <v>49</v>
      </c>
      <c r="H8" t="s">
        <v>76</v>
      </c>
      <c r="I8">
        <v>91302</v>
      </c>
      <c r="J8" s="17">
        <v>43074</v>
      </c>
      <c r="K8">
        <v>3</v>
      </c>
      <c r="L8" s="24">
        <f t="shared" si="0"/>
        <v>75</v>
      </c>
    </row>
    <row r="9" spans="1:12" x14ac:dyDescent="0.2">
      <c r="A9" t="s">
        <v>6</v>
      </c>
      <c r="B9" t="s">
        <v>19</v>
      </c>
      <c r="C9" t="s">
        <v>35</v>
      </c>
      <c r="D9" t="s">
        <v>74</v>
      </c>
      <c r="E9" t="s">
        <v>10</v>
      </c>
      <c r="F9">
        <v>91307</v>
      </c>
      <c r="G9" s="4" t="s">
        <v>50</v>
      </c>
      <c r="H9" t="s">
        <v>76</v>
      </c>
      <c r="I9">
        <v>93062</v>
      </c>
      <c r="J9" s="17">
        <v>43082</v>
      </c>
      <c r="K9">
        <v>2</v>
      </c>
      <c r="L9" s="24">
        <f t="shared" si="0"/>
        <v>50</v>
      </c>
    </row>
    <row r="10" spans="1:12" x14ac:dyDescent="0.2">
      <c r="A10" t="s">
        <v>6</v>
      </c>
      <c r="B10" t="s">
        <v>18</v>
      </c>
      <c r="C10" t="s">
        <v>36</v>
      </c>
      <c r="D10" t="s">
        <v>12</v>
      </c>
      <c r="E10" t="s">
        <v>10</v>
      </c>
      <c r="F10">
        <v>91307</v>
      </c>
      <c r="G10" s="4" t="s">
        <v>51</v>
      </c>
      <c r="H10" t="s">
        <v>104</v>
      </c>
      <c r="I10">
        <v>91302</v>
      </c>
      <c r="J10" s="17">
        <v>43088</v>
      </c>
      <c r="K10">
        <v>2</v>
      </c>
      <c r="L10" s="24">
        <f t="shared" si="0"/>
        <v>50</v>
      </c>
    </row>
    <row r="11" spans="1:12" x14ac:dyDescent="0.2">
      <c r="K11" s="23">
        <f>SUM(K3:K10)</f>
        <v>16</v>
      </c>
      <c r="L11" s="26">
        <f>SUM(L3:L10)</f>
        <v>400</v>
      </c>
    </row>
  </sheetData>
  <mergeCells count="1">
    <mergeCell ref="A1:I1"/>
  </mergeCells>
  <hyperlinks>
    <hyperlink ref="G4" r:id="rId1" display="jon@email.com"/>
    <hyperlink ref="G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workspace to create class</vt:lpstr>
      <vt:lpstr>Lesson Plan Notes</vt:lpstr>
      <vt:lpstr>CLASS 1 ==&gt;</vt:lpstr>
      <vt:lpstr>1) INPUT</vt:lpstr>
      <vt:lpstr>2) Ticket Cost$25</vt:lpstr>
      <vt:lpstr>3) Insert Mark--&gt; Formula Fails</vt:lpstr>
      <vt:lpstr>4) Insert Date SUM() Beautify </vt:lpstr>
      <vt:lpstr>CLASS 2==&gt;</vt:lpstr>
      <vt:lpstr>5) START CLASS2</vt:lpstr>
      <vt:lpstr>6) Change Cost ABSval</vt:lpstr>
      <vt:lpstr>7) Rcvd Due</vt:lpstr>
      <vt:lpstr>8) IF() Status &amp; CleanUp (Done)</vt:lpstr>
      <vt:lpstr>Extra Challenge</vt:lpstr>
      <vt:lpstr>Sample 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Shift Capital</dc:creator>
  <cp:lastModifiedBy>Blue Shift Capital</cp:lastModifiedBy>
  <cp:lastPrinted>2017-09-07T21:08:30Z</cp:lastPrinted>
  <dcterms:created xsi:type="dcterms:W3CDTF">2017-08-01T14:50:12Z</dcterms:created>
  <dcterms:modified xsi:type="dcterms:W3CDTF">2017-09-17T03:01:05Z</dcterms:modified>
</cp:coreProperties>
</file>